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defaultThemeVersion="124226"/>
  <mc:AlternateContent xmlns:mc="http://schemas.openxmlformats.org/markup-compatibility/2006">
    <mc:Choice Requires="x15">
      <x15ac:absPath xmlns:x15ac="http://schemas.microsoft.com/office/spreadsheetml/2010/11/ac" url="C:\Users\naren\OneDrive\Documents\IHFC\MCC\"/>
    </mc:Choice>
  </mc:AlternateContent>
  <xr:revisionPtr revIDLastSave="0" documentId="13_ncr:1_{DA04ED1E-10F2-49E8-B64C-2159C22EBC28}" xr6:coauthVersionLast="47" xr6:coauthVersionMax="47" xr10:uidLastSave="{00000000-0000-0000-0000-000000000000}"/>
  <bookViews>
    <workbookView xWindow="-110" yWindow="-110" windowWidth="19420" windowHeight="10300" tabRatio="927" activeTab="11" xr2:uid="{00000000-000D-0000-FFFF-FFFF00000000}"/>
  </bookViews>
  <sheets>
    <sheet name="Summary" sheetId="28" r:id="rId1"/>
    <sheet name="Civil and Interior" sheetId="29" r:id="rId2"/>
    <sheet name="Electrical and Fire" sheetId="32" r:id="rId3"/>
    <sheet name="MB" sheetId="24" state="hidden" r:id="rId4"/>
    <sheet name="PHE" sheetId="23" state="hidden" r:id="rId5"/>
    <sheet name="FIRE" sheetId="2" state="hidden" r:id="rId6"/>
    <sheet name="Low Side AC" sheetId="34" r:id="rId7"/>
    <sheet name="FAS" sheetId="26" r:id="rId8"/>
    <sheet name="CCTV ROOM" sheetId="27" r:id="rId9"/>
    <sheet name="Conference Room" sheetId="30" r:id="rId10"/>
    <sheet name="REST ALL ROOM" sheetId="31" r:id="rId11"/>
    <sheet name="MGPS - BOQ" sheetId="33" r:id="rId12"/>
  </sheets>
  <externalReferences>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s>
  <definedNames>
    <definedName name="\0">#REF!</definedName>
    <definedName name="\a">#REF!</definedName>
    <definedName name="\C">#REF!</definedName>
    <definedName name="\l">#REF!</definedName>
    <definedName name="\p">#REF!</definedName>
    <definedName name="________________BLK2">#REF!</definedName>
    <definedName name="________________FIT1">#REF!</definedName>
    <definedName name="________________MS2">#REF!</definedName>
    <definedName name="_______________BLK1">#REF!</definedName>
    <definedName name="_______________BLK2">#REF!</definedName>
    <definedName name="_______________FIT1">#REF!</definedName>
    <definedName name="_______________FIT2">#REF!</definedName>
    <definedName name="_______________MS2">#REF!</definedName>
    <definedName name="______________BLK1">#REF!</definedName>
    <definedName name="______________BLK2">#REF!</definedName>
    <definedName name="______________FIT1">#REF!</definedName>
    <definedName name="______________FIT2">#REF!</definedName>
    <definedName name="______________MS2">#N/A</definedName>
    <definedName name="_____________BLK1">#REF!</definedName>
    <definedName name="_____________BLK2">#REF!</definedName>
    <definedName name="_____________FIT1">#REF!</definedName>
    <definedName name="_____________FIT2">#REF!</definedName>
    <definedName name="_____________MS2">#N/A</definedName>
    <definedName name="____________BLK1">#REF!</definedName>
    <definedName name="____________BLK2">#REF!</definedName>
    <definedName name="____________FIT1">#REF!</definedName>
    <definedName name="____________FIT2">#REF!</definedName>
    <definedName name="____________MS2">#N/A</definedName>
    <definedName name="___________BLK1">#REF!</definedName>
    <definedName name="___________BLK2">#REF!</definedName>
    <definedName name="___________FIT1">#REF!</definedName>
    <definedName name="___________FIT2">#REF!</definedName>
    <definedName name="___________MS2">#N/A</definedName>
    <definedName name="__________BLK1">#REF!</definedName>
    <definedName name="__________BLK2">#REF!</definedName>
    <definedName name="__________FIT1">#REF!</definedName>
    <definedName name="__________FIT2">#REF!</definedName>
    <definedName name="__________MS2">#N/A</definedName>
    <definedName name="_________BLK1">#REF!</definedName>
    <definedName name="_________BLK2">#REF!</definedName>
    <definedName name="_________FIT1">#REF!</definedName>
    <definedName name="_________FIT2">#REF!</definedName>
    <definedName name="_________MS2">#REF!</definedName>
    <definedName name="________BLK1">#REF!</definedName>
    <definedName name="________BLK2">#REF!</definedName>
    <definedName name="________FIT1">#REF!</definedName>
    <definedName name="________FIT2">#REF!</definedName>
    <definedName name="________MS2">#REF!</definedName>
    <definedName name="_______BLK1">#REF!</definedName>
    <definedName name="_______BLK2" localSheetId="1">#REF!</definedName>
    <definedName name="_______BLK2" localSheetId="2">#REF!</definedName>
    <definedName name="_______BLK2" localSheetId="6">#REF!</definedName>
    <definedName name="_______BLK2" localSheetId="4">#REF!</definedName>
    <definedName name="_______BLK2">#REF!</definedName>
    <definedName name="_______FIT1" localSheetId="1">#REF!</definedName>
    <definedName name="_______FIT1" localSheetId="2">#REF!</definedName>
    <definedName name="_______FIT1" localSheetId="6">#REF!</definedName>
    <definedName name="_______FIT1" localSheetId="4">#REF!</definedName>
    <definedName name="_______FIT1">#REF!</definedName>
    <definedName name="_______FIT2">#REF!</definedName>
    <definedName name="_______MS2">#N/A</definedName>
    <definedName name="______BLK1" localSheetId="1">#REF!</definedName>
    <definedName name="______BLK1" localSheetId="2">#REF!</definedName>
    <definedName name="______BLK1" localSheetId="6">#REF!</definedName>
    <definedName name="______BLK1" localSheetId="4">#REF!</definedName>
    <definedName name="______BLK1">#REF!</definedName>
    <definedName name="______BLK2" localSheetId="1">#REF!</definedName>
    <definedName name="______BLK2" localSheetId="2">#REF!</definedName>
    <definedName name="______BLK2" localSheetId="6">#REF!</definedName>
    <definedName name="______BLK2" localSheetId="4">#REF!</definedName>
    <definedName name="______BLK2">#REF!</definedName>
    <definedName name="______FIT1" localSheetId="1">#REF!</definedName>
    <definedName name="______FIT1" localSheetId="2">#REF!</definedName>
    <definedName name="______FIT1" localSheetId="6">#REF!</definedName>
    <definedName name="______FIT1" localSheetId="4">#REF!</definedName>
    <definedName name="______FIT1">#REF!</definedName>
    <definedName name="______FIT2" localSheetId="1">#REF!</definedName>
    <definedName name="______FIT2" localSheetId="2">#REF!</definedName>
    <definedName name="______FIT2" localSheetId="6">#REF!</definedName>
    <definedName name="______FIT2" localSheetId="4">#REF!</definedName>
    <definedName name="______FIT2">#REF!</definedName>
    <definedName name="______MS2">#N/A</definedName>
    <definedName name="_____BLK1" localSheetId="1">#REF!</definedName>
    <definedName name="_____BLK1" localSheetId="2">#REF!</definedName>
    <definedName name="_____BLK1" localSheetId="6">#REF!</definedName>
    <definedName name="_____BLK1" localSheetId="4">#REF!</definedName>
    <definedName name="_____BLK1">#REF!</definedName>
    <definedName name="_____BLK2" localSheetId="1">#REF!</definedName>
    <definedName name="_____BLK2" localSheetId="2">#REF!</definedName>
    <definedName name="_____BLK2" localSheetId="6">#REF!</definedName>
    <definedName name="_____BLK2" localSheetId="4">#REF!</definedName>
    <definedName name="_____BLK2">#REF!</definedName>
    <definedName name="_____FIT1" localSheetId="1">#REF!</definedName>
    <definedName name="_____FIT1" localSheetId="2">#REF!</definedName>
    <definedName name="_____FIT1" localSheetId="6">#REF!</definedName>
    <definedName name="_____FIT1" localSheetId="4">#REF!</definedName>
    <definedName name="_____FIT1">#REF!</definedName>
    <definedName name="_____FIT2" localSheetId="1">#REF!</definedName>
    <definedName name="_____FIT2" localSheetId="2">#REF!</definedName>
    <definedName name="_____FIT2" localSheetId="6">#REF!</definedName>
    <definedName name="_____FIT2" localSheetId="4">#REF!</definedName>
    <definedName name="_____FIT2">#REF!</definedName>
    <definedName name="_____MS2">#N/A</definedName>
    <definedName name="____BLK1" localSheetId="1">#REF!</definedName>
    <definedName name="____BLK1" localSheetId="2">#REF!</definedName>
    <definedName name="____BLK1" localSheetId="6">#REF!</definedName>
    <definedName name="____BLK1" localSheetId="4">#REF!</definedName>
    <definedName name="____BLK1">#REF!</definedName>
    <definedName name="____BLK2" localSheetId="1">#REF!</definedName>
    <definedName name="____BLK2" localSheetId="2">#REF!</definedName>
    <definedName name="____BLK2" localSheetId="6">#REF!</definedName>
    <definedName name="____BLK2" localSheetId="4">#REF!</definedName>
    <definedName name="____BLK2">#REF!</definedName>
    <definedName name="____FIT1" localSheetId="1">#REF!</definedName>
    <definedName name="____FIT1" localSheetId="2">#REF!</definedName>
    <definedName name="____FIT1" localSheetId="6">#REF!</definedName>
    <definedName name="____FIT1" localSheetId="4">#REF!</definedName>
    <definedName name="____FIT1">#REF!</definedName>
    <definedName name="____FIT2" localSheetId="1">#REF!</definedName>
    <definedName name="____FIT2" localSheetId="2">#REF!</definedName>
    <definedName name="____FIT2" localSheetId="6">#REF!</definedName>
    <definedName name="____FIT2" localSheetId="4">#REF!</definedName>
    <definedName name="____FIT2">#REF!</definedName>
    <definedName name="____MS2">#N/A</definedName>
    <definedName name="___BLK1" localSheetId="1">#REF!</definedName>
    <definedName name="___BLK1" localSheetId="2">#REF!</definedName>
    <definedName name="___BLK1" localSheetId="6">#REF!</definedName>
    <definedName name="___BLK1" localSheetId="4">#REF!</definedName>
    <definedName name="___BLK1">#REF!</definedName>
    <definedName name="___BLK2" localSheetId="1">#REF!</definedName>
    <definedName name="___BLK2" localSheetId="2">#REF!</definedName>
    <definedName name="___BLK2" localSheetId="6">#REF!</definedName>
    <definedName name="___BLK2" localSheetId="4">#REF!</definedName>
    <definedName name="___BLK2">#REF!</definedName>
    <definedName name="___FIT1" localSheetId="1">#REF!</definedName>
    <definedName name="___FIT1" localSheetId="2">#REF!</definedName>
    <definedName name="___FIT1" localSheetId="6">#REF!</definedName>
    <definedName name="___FIT1" localSheetId="4">#REF!</definedName>
    <definedName name="___FIT1">#REF!</definedName>
    <definedName name="___FIT2" localSheetId="1">#REF!</definedName>
    <definedName name="___FIT2" localSheetId="2">#REF!</definedName>
    <definedName name="___FIT2" localSheetId="6">#REF!</definedName>
    <definedName name="___FIT2" localSheetId="4">#REF!</definedName>
    <definedName name="___FIT2">#REF!</definedName>
    <definedName name="___MS2">#N/A</definedName>
    <definedName name="__aoc10">#REF!</definedName>
    <definedName name="__aoc11">#REF!</definedName>
    <definedName name="__aoc2">'[1]02'!#REF!</definedName>
    <definedName name="__aoc3">'[1]03'!#REF!</definedName>
    <definedName name="__aoc4">'[1]04'!#REF!</definedName>
    <definedName name="__aoc7">#REF!</definedName>
    <definedName name="__aoc8">#REF!</definedName>
    <definedName name="__aoc9">#REF!</definedName>
    <definedName name="__b111121">#REF!</definedName>
    <definedName name="__BLK1" localSheetId="1">#REF!</definedName>
    <definedName name="__BLK1" localSheetId="2">#REF!</definedName>
    <definedName name="__BLK1" localSheetId="6">#REF!</definedName>
    <definedName name="__BLK1" localSheetId="4">#REF!</definedName>
    <definedName name="__BLK1">#REF!</definedName>
    <definedName name="__BLK2" localSheetId="1">#REF!</definedName>
    <definedName name="__BLK2" localSheetId="2">#REF!</definedName>
    <definedName name="__BLK2" localSheetId="6">#REF!</definedName>
    <definedName name="__BLK2" localSheetId="4">#REF!</definedName>
    <definedName name="__BLK2">#REF!</definedName>
    <definedName name="__can430">40.73</definedName>
    <definedName name="__can435">43.3</definedName>
    <definedName name="__dim4">#REF!</definedName>
    <definedName name="__exc1">#REF!</definedName>
    <definedName name="__exc11">#REF!</definedName>
    <definedName name="__exc2">#REF!</definedName>
    <definedName name="__EXC3">#REF!</definedName>
    <definedName name="__EXC4">#REF!</definedName>
    <definedName name="__FIT1" localSheetId="1">#REF!</definedName>
    <definedName name="__FIT1" localSheetId="2">#REF!</definedName>
    <definedName name="__FIT1" localSheetId="6">#REF!</definedName>
    <definedName name="__FIT1" localSheetId="4">#REF!</definedName>
    <definedName name="__FIT1">#REF!</definedName>
    <definedName name="__FIT2" localSheetId="1">#REF!</definedName>
    <definedName name="__FIT2" localSheetId="2">#REF!</definedName>
    <definedName name="__FIT2" localSheetId="6">#REF!</definedName>
    <definedName name="__FIT2" localSheetId="4">#REF!</definedName>
    <definedName name="__FIT2">#REF!</definedName>
    <definedName name="__foo1">#REF!</definedName>
    <definedName name="__foo2">#REF!</definedName>
    <definedName name="__foo3">#REF!</definedName>
    <definedName name="__FOO4">#REF!</definedName>
    <definedName name="__hp10" hidden="1">{#N/A,#N/A,TRUE,"Front";#N/A,#N/A,TRUE,"Simple Letter";#N/A,#N/A,TRUE,"Inside";#N/A,#N/A,TRUE,"Contents";#N/A,#N/A,TRUE,"Basis";#N/A,#N/A,TRUE,"Inclusions";#N/A,#N/A,TRUE,"Exclusions";#N/A,#N/A,TRUE,"Areas";#N/A,#N/A,TRUE,"Summary";#N/A,#N/A,TRUE,"Detail"}</definedName>
    <definedName name="__Ki1">#REF!</definedName>
    <definedName name="__Ki2">#REF!</definedName>
    <definedName name="__MAN1">#REF!</definedName>
    <definedName name="__MS2" localSheetId="1">#REF!</definedName>
    <definedName name="__MS2" localSheetId="2">#REF!</definedName>
    <definedName name="__MS2" localSheetId="6">#REF!</definedName>
    <definedName name="__MS2" localSheetId="4">#REF!</definedName>
    <definedName name="__MS2">#REF!</definedName>
    <definedName name="__PB1">#REF!</definedName>
    <definedName name="__pcc1">#REF!</definedName>
    <definedName name="__pcc2">#REF!</definedName>
    <definedName name="__pcc3">#REF!</definedName>
    <definedName name="__PCC4">#REF!</definedName>
    <definedName name="__plb1">#REF!</definedName>
    <definedName name="__plb2">#REF!</definedName>
    <definedName name="__plb3">#REF!</definedName>
    <definedName name="__plb4">#REF!</definedName>
    <definedName name="__rm4">#REF!</definedName>
    <definedName name="__TB2">#REF!</definedName>
    <definedName name="_0">#REF!</definedName>
    <definedName name="_0___0">#REF!</definedName>
    <definedName name="_1.0" localSheetId="1">#REF!</definedName>
    <definedName name="_1.0" localSheetId="2">#REF!</definedName>
    <definedName name="_1.0" localSheetId="6">#REF!</definedName>
    <definedName name="_1.0">#REF!</definedName>
    <definedName name="_10.1" localSheetId="1">#REF!</definedName>
    <definedName name="_10.1" localSheetId="2">#REF!</definedName>
    <definedName name="_10.1" localSheetId="6">#REF!</definedName>
    <definedName name="_10.1" localSheetId="4">#REF!</definedName>
    <definedName name="_10.1">#REF!</definedName>
    <definedName name="_1Excel_BuiltIn__FilterDatabase_1">#REF!</definedName>
    <definedName name="_1Excel_BuiltIn_Print_Area_1_1_1">#REF!</definedName>
    <definedName name="_2Excel_BuiltIn__FilterDatabase_1_1_1_1_1_1_1_1_1_1_1">#REF!</definedName>
    <definedName name="_2Excel_BuiltIn_Print_Area_1_1_1_1">#REF!</definedName>
    <definedName name="_3.1" localSheetId="1">#REF!</definedName>
    <definedName name="_3.1" localSheetId="2">#REF!</definedName>
    <definedName name="_3.1" localSheetId="6">#REF!</definedName>
    <definedName name="_3.1" localSheetId="4">#REF!</definedName>
    <definedName name="_3.1">#REF!</definedName>
    <definedName name="_3.10" localSheetId="1">#REF!</definedName>
    <definedName name="_3.10" localSheetId="2">#REF!</definedName>
    <definedName name="_3.10" localSheetId="6">#REF!</definedName>
    <definedName name="_3.10" localSheetId="4">#REF!</definedName>
    <definedName name="_3.10">#REF!</definedName>
    <definedName name="_3.11" localSheetId="1">#REF!</definedName>
    <definedName name="_3.11" localSheetId="2">#REF!</definedName>
    <definedName name="_3.11" localSheetId="6">#REF!</definedName>
    <definedName name="_3.11" localSheetId="4">#REF!</definedName>
    <definedName name="_3.11">#REF!</definedName>
    <definedName name="_3.12" localSheetId="1">#REF!</definedName>
    <definedName name="_3.12" localSheetId="2">#REF!</definedName>
    <definedName name="_3.12" localSheetId="6">#REF!</definedName>
    <definedName name="_3.12" localSheetId="4">#REF!</definedName>
    <definedName name="_3.12">#REF!</definedName>
    <definedName name="_3.13" localSheetId="1">#REF!</definedName>
    <definedName name="_3.13" localSheetId="2">#REF!</definedName>
    <definedName name="_3.13" localSheetId="6">#REF!</definedName>
    <definedName name="_3.13" localSheetId="4">#REF!</definedName>
    <definedName name="_3.13">#REF!</definedName>
    <definedName name="_3.14" localSheetId="1">#REF!</definedName>
    <definedName name="_3.14" localSheetId="2">#REF!</definedName>
    <definedName name="_3.14" localSheetId="6">#REF!</definedName>
    <definedName name="_3.14" localSheetId="4">#REF!</definedName>
    <definedName name="_3.14">#REF!</definedName>
    <definedName name="_3.15" localSheetId="1">#REF!</definedName>
    <definedName name="_3.15" localSheetId="2">#REF!</definedName>
    <definedName name="_3.15" localSheetId="6">#REF!</definedName>
    <definedName name="_3.15" localSheetId="4">#REF!</definedName>
    <definedName name="_3.15">#REF!</definedName>
    <definedName name="_3.16" localSheetId="1">#REF!</definedName>
    <definedName name="_3.16" localSheetId="2">#REF!</definedName>
    <definedName name="_3.16" localSheetId="6">#REF!</definedName>
    <definedName name="_3.16" localSheetId="4">#REF!</definedName>
    <definedName name="_3.16">#REF!</definedName>
    <definedName name="_3.17" localSheetId="1">#REF!</definedName>
    <definedName name="_3.17" localSheetId="2">#REF!</definedName>
    <definedName name="_3.17" localSheetId="6">#REF!</definedName>
    <definedName name="_3.17" localSheetId="4">#REF!</definedName>
    <definedName name="_3.17">#REF!</definedName>
    <definedName name="_3.2" localSheetId="1">#REF!</definedName>
    <definedName name="_3.2" localSheetId="2">#REF!</definedName>
    <definedName name="_3.2" localSheetId="6">#REF!</definedName>
    <definedName name="_3.2" localSheetId="4">#REF!</definedName>
    <definedName name="_3.2">#REF!</definedName>
    <definedName name="_3.3" localSheetId="1">#REF!</definedName>
    <definedName name="_3.3" localSheetId="2">#REF!</definedName>
    <definedName name="_3.3" localSheetId="6">#REF!</definedName>
    <definedName name="_3.3" localSheetId="4">#REF!</definedName>
    <definedName name="_3.3">#REF!</definedName>
    <definedName name="_3.4" localSheetId="1">#REF!</definedName>
    <definedName name="_3.4" localSheetId="2">#REF!</definedName>
    <definedName name="_3.4" localSheetId="6">#REF!</definedName>
    <definedName name="_3.4" localSheetId="4">#REF!</definedName>
    <definedName name="_3.4">#REF!</definedName>
    <definedName name="_3.5" localSheetId="1">#REF!</definedName>
    <definedName name="_3.5" localSheetId="2">#REF!</definedName>
    <definedName name="_3.5" localSheetId="6">#REF!</definedName>
    <definedName name="_3.5" localSheetId="4">#REF!</definedName>
    <definedName name="_3.5">#REF!</definedName>
    <definedName name="_3.6" localSheetId="1">#REF!</definedName>
    <definedName name="_3.6" localSheetId="2">#REF!</definedName>
    <definedName name="_3.6" localSheetId="6">#REF!</definedName>
    <definedName name="_3.6" localSheetId="4">#REF!</definedName>
    <definedName name="_3.6">#REF!</definedName>
    <definedName name="_3.7" localSheetId="1">#REF!</definedName>
    <definedName name="_3.7" localSheetId="2">#REF!</definedName>
    <definedName name="_3.7" localSheetId="6">#REF!</definedName>
    <definedName name="_3.7" localSheetId="4">#REF!</definedName>
    <definedName name="_3.7">#REF!</definedName>
    <definedName name="_3.8" localSheetId="1">#REF!</definedName>
    <definedName name="_3.8" localSheetId="2">#REF!</definedName>
    <definedName name="_3.8" localSheetId="6">#REF!</definedName>
    <definedName name="_3.8" localSheetId="4">#REF!</definedName>
    <definedName name="_3.8">#REF!</definedName>
    <definedName name="_3.9" localSheetId="1">#REF!</definedName>
    <definedName name="_3.9" localSheetId="2">#REF!</definedName>
    <definedName name="_3.9" localSheetId="6">#REF!</definedName>
    <definedName name="_3.9" localSheetId="4">#REF!</definedName>
    <definedName name="_3.9">#REF!</definedName>
    <definedName name="_3Excel_BuiltIn_Print_Area_1_1_1_1">#REF!</definedName>
    <definedName name="_4Excel_BuiltIn_Print_Area_1_1_1_1_1_1_1_1_1_1_1_1">#REF!</definedName>
    <definedName name="_5.0_Hire_and_running_charges_of_winch___grab">[2]SOR!#REF!</definedName>
    <definedName name="_5Excel_BuiltIn_Print_Titles_1_1_1_1_1_1_1_1_1_1">#REF!</definedName>
    <definedName name="_A655600">#REF!</definedName>
    <definedName name="_aoc1">'[1]01'!#REF!</definedName>
    <definedName name="_aoc10">#REF!</definedName>
    <definedName name="_aoc11">#REF!</definedName>
    <definedName name="_aoc2">'[1]02'!#REF!</definedName>
    <definedName name="_aoc3">'[1]03'!#REF!</definedName>
    <definedName name="_aoc4">'[1]04'!#REF!</definedName>
    <definedName name="_aoc7">#REF!</definedName>
    <definedName name="_aoc8">#REF!</definedName>
    <definedName name="_aoc9">#REF!</definedName>
    <definedName name="_b111121">#REF!</definedName>
    <definedName name="_BLK1" localSheetId="1">#REF!</definedName>
    <definedName name="_BLK1" localSheetId="2">#REF!</definedName>
    <definedName name="_BLK1" localSheetId="6">#REF!</definedName>
    <definedName name="_BLK1" localSheetId="4">#REF!</definedName>
    <definedName name="_BLK1">#REF!</definedName>
    <definedName name="_BLK2" localSheetId="1">#REF!</definedName>
    <definedName name="_BLK2" localSheetId="2">#REF!</definedName>
    <definedName name="_BLK2" localSheetId="6">#REF!</definedName>
    <definedName name="_BLK2" localSheetId="4">#REF!</definedName>
    <definedName name="_BLK2">#REF!</definedName>
    <definedName name="_C">#REF!</definedName>
    <definedName name="_C___0">#REF!</definedName>
    <definedName name="_C___13">#REF!</definedName>
    <definedName name="_can430">40.73</definedName>
    <definedName name="_can435">43.3</definedName>
    <definedName name="_carriage" localSheetId="1">#REF!</definedName>
    <definedName name="_carriage" localSheetId="2">#REF!</definedName>
    <definedName name="_carriage" localSheetId="6">#REF!</definedName>
    <definedName name="_carriage" localSheetId="4">#REF!</definedName>
    <definedName name="_carriage">#REF!</definedName>
    <definedName name="_dim4">#REF!</definedName>
    <definedName name="_eco3" localSheetId="1">#REF!</definedName>
    <definedName name="_eco3" localSheetId="2">#REF!</definedName>
    <definedName name="_eco3" localSheetId="6">#REF!</definedName>
    <definedName name="_eco3" localSheetId="4">#REF!</definedName>
    <definedName name="_eco3">#REF!</definedName>
    <definedName name="_exc1">#REF!</definedName>
    <definedName name="_exc11">#REF!</definedName>
    <definedName name="_exc2">#REF!</definedName>
    <definedName name="_EXC3">#REF!</definedName>
    <definedName name="_EXC4">#REF!</definedName>
    <definedName name="_Fill" hidden="1">#REF!</definedName>
    <definedName name="_FIT1" localSheetId="1">#REF!</definedName>
    <definedName name="_FIT1" localSheetId="2">#REF!</definedName>
    <definedName name="_FIT1" localSheetId="6">#REF!</definedName>
    <definedName name="_FIT1" localSheetId="4">#REF!</definedName>
    <definedName name="_FIT1">#REF!</definedName>
    <definedName name="_FIT2" localSheetId="1">#REF!</definedName>
    <definedName name="_FIT2" localSheetId="2">#REF!</definedName>
    <definedName name="_FIT2" localSheetId="6">#REF!</definedName>
    <definedName name="_FIT2" localSheetId="4">#REF!</definedName>
    <definedName name="_FIT2">#REF!</definedName>
    <definedName name="_foo1">#REF!</definedName>
    <definedName name="_foo2">#REF!</definedName>
    <definedName name="_foo3">#REF!</definedName>
    <definedName name="_FOO4">#REF!</definedName>
    <definedName name="_hp10" hidden="1">{#N/A,#N/A,TRUE,"Front";#N/A,#N/A,TRUE,"Simple Letter";#N/A,#N/A,TRUE,"Inside";#N/A,#N/A,TRUE,"Contents";#N/A,#N/A,TRUE,"Basis";#N/A,#N/A,TRUE,"Inclusions";#N/A,#N/A,TRUE,"Exclusions";#N/A,#N/A,TRUE,"Areas";#N/A,#N/A,TRUE,"Summary";#N/A,#N/A,TRUE,"Detail"}</definedName>
    <definedName name="_Key1" hidden="1">#REF!</definedName>
    <definedName name="_Ki1">#REF!</definedName>
    <definedName name="_Ki2">#REF!</definedName>
    <definedName name="_MAN1">#REF!</definedName>
    <definedName name="_MS2" localSheetId="1">#REF!</definedName>
    <definedName name="_MS2" localSheetId="2">#REF!</definedName>
    <definedName name="_MS2" localSheetId="6">#REF!</definedName>
    <definedName name="_MS2" localSheetId="4">#REF!</definedName>
    <definedName name="_MS2">#REF!</definedName>
    <definedName name="_Order1" hidden="1">255</definedName>
    <definedName name="_PB1">#REF!</definedName>
    <definedName name="_pcc1">#REF!</definedName>
    <definedName name="_pcc2">#REF!</definedName>
    <definedName name="_pcc3">#REF!</definedName>
    <definedName name="_PCC4">#REF!</definedName>
    <definedName name="_plb1">#REF!</definedName>
    <definedName name="_plb2">#REF!</definedName>
    <definedName name="_plb3">#REF!</definedName>
    <definedName name="_plb4">#REF!</definedName>
    <definedName name="_Rate" localSheetId="1">#REF!</definedName>
    <definedName name="_Rate" localSheetId="2">#REF!</definedName>
    <definedName name="_Rate" localSheetId="6">#REF!</definedName>
    <definedName name="_Rate" localSheetId="4">#REF!</definedName>
    <definedName name="_Rate">#REF!</definedName>
    <definedName name="_rim4">#REF!</definedName>
    <definedName name="_rm4">#REF!</definedName>
    <definedName name="_Sort" hidden="1">#REF!</definedName>
    <definedName name="_SS101">#REF!</definedName>
    <definedName name="_TB2">#REF!</definedName>
    <definedName name="_TTL1">#REF!</definedName>
    <definedName name="_TTL2">#REF!</definedName>
    <definedName name="_TTL3">#REF!</definedName>
    <definedName name="_TTL4">#REF!</definedName>
    <definedName name="_TTL5">#REF!</definedName>
    <definedName name="_TTL6">#REF!</definedName>
    <definedName name="a" localSheetId="1">#REF!</definedName>
    <definedName name="A" localSheetId="2">#REF!</definedName>
    <definedName name="A" localSheetId="6">#REF!</definedName>
    <definedName name="A" localSheetId="4">#REF!</definedName>
    <definedName name="A">#REF!</definedName>
    <definedName name="a._Trimmer">[2]SOR!#REF!</definedName>
    <definedName name="a___0">#REF!</definedName>
    <definedName name="a___13">#REF!</definedName>
    <definedName name="a__Labour_charges_for_cutting_bending__welding_including_materials.">[2]SOR!#REF!</definedName>
    <definedName name="a_1" localSheetId="1">!#REF!</definedName>
    <definedName name="a_1" localSheetId="2">!#REF!</definedName>
    <definedName name="a_1" localSheetId="6">!#REF!</definedName>
    <definedName name="a_1">!#REF!</definedName>
    <definedName name="A0">#REF!</definedName>
    <definedName name="A1_">#REF!</definedName>
    <definedName name="A1____0">#REF!</definedName>
    <definedName name="A1____13">#REF!</definedName>
    <definedName name="A10_">#REF!</definedName>
    <definedName name="A10____0">#REF!</definedName>
    <definedName name="A10____13">#REF!</definedName>
    <definedName name="A13_">#REF!</definedName>
    <definedName name="A13____0">#REF!</definedName>
    <definedName name="A13____13">#REF!</definedName>
    <definedName name="A2_">#REF!</definedName>
    <definedName name="A2____0">#REF!</definedName>
    <definedName name="A2____13">#REF!</definedName>
    <definedName name="A3_">#REF!</definedName>
    <definedName name="A3____0">#REF!</definedName>
    <definedName name="A3____13">#REF!</definedName>
    <definedName name="A4_">#REF!</definedName>
    <definedName name="A4____0">#REF!</definedName>
    <definedName name="A4____13">#REF!</definedName>
    <definedName name="A5_">#REF!</definedName>
    <definedName name="A5____0">#REF!</definedName>
    <definedName name="A5____13">#REF!</definedName>
    <definedName name="A6_">#REF!</definedName>
    <definedName name="A6____0">#REF!</definedName>
    <definedName name="A6____13">#REF!</definedName>
    <definedName name="A7_">#REF!</definedName>
    <definedName name="A7____0">#REF!</definedName>
    <definedName name="A7____13">#REF!</definedName>
    <definedName name="A8_">#REF!</definedName>
    <definedName name="A8____0">#REF!</definedName>
    <definedName name="A8____13">#REF!</definedName>
    <definedName name="A9_">#REF!</definedName>
    <definedName name="A9____0">#REF!</definedName>
    <definedName name="A9____13">#REF!</definedName>
    <definedName name="AA" localSheetId="1">#REF!</definedName>
    <definedName name="AA" localSheetId="2">#REF!</definedName>
    <definedName name="AA" localSheetId="6">#REF!</definedName>
    <definedName name="AA" localSheetId="4">#REF!</definedName>
    <definedName name="AA">#REF!</definedName>
    <definedName name="AAC_Blocks" localSheetId="1">#REF!</definedName>
    <definedName name="AAC_Blocks" localSheetId="2">#REF!</definedName>
    <definedName name="AAC_Blocks" localSheetId="6">#REF!</definedName>
    <definedName name="AAC_Blocks" localSheetId="4">#REF!</definedName>
    <definedName name="AAC_Blocks">#REF!</definedName>
    <definedName name="AB">#REF!</definedName>
    <definedName name="abc" localSheetId="1">#REF!</definedName>
    <definedName name="abc" localSheetId="2">#REF!</definedName>
    <definedName name="abc" localSheetId="6">#REF!</definedName>
    <definedName name="abc" localSheetId="4">#REF!</definedName>
    <definedName name="abc">#REF!</definedName>
    <definedName name="abcd">#REF!</definedName>
    <definedName name="Ac">#REF!</definedName>
    <definedName name="acab">#REF!</definedName>
    <definedName name="acBridge">#REF!</definedName>
    <definedName name="accab">#REF!</definedName>
    <definedName name="acon">#REF!</definedName>
    <definedName name="adil" localSheetId="1">!#REF!</definedName>
    <definedName name="adil" localSheetId="2">!#REF!</definedName>
    <definedName name="adil" localSheetId="6">!#REF!</definedName>
    <definedName name="adil">!#REF!</definedName>
    <definedName name="adil1" localSheetId="1">!#REF!</definedName>
    <definedName name="adil1" localSheetId="2">!#REF!</definedName>
    <definedName name="adil1" localSheetId="6">!#REF!</definedName>
    <definedName name="adil1">!#REF!</definedName>
    <definedName name="adj">#REF!</definedName>
    <definedName name="Adjustable_Span_ESOSI" localSheetId="1">#REF!</definedName>
    <definedName name="Adjustable_Span_ESOSI" localSheetId="2">#REF!</definedName>
    <definedName name="Adjustable_Span_ESOSI" localSheetId="6">#REF!</definedName>
    <definedName name="Adjustable_Span_ESOSI" localSheetId="4">#REF!</definedName>
    <definedName name="Adjustable_Span_ESOSI">#REF!</definedName>
    <definedName name="Adjustable_Telescopic_prop" localSheetId="1">#REF!</definedName>
    <definedName name="Adjustable_Telescopic_prop" localSheetId="2">#REF!</definedName>
    <definedName name="Adjustable_Telescopic_prop" localSheetId="6">#REF!</definedName>
    <definedName name="Adjustable_Telescopic_prop" localSheetId="4">#REF!</definedName>
    <definedName name="Adjustable_Telescopic_prop">#REF!</definedName>
    <definedName name="Ag">#REF!</definedName>
    <definedName name="Ag___0">#REF!</definedName>
    <definedName name="Ag___13">#REF!</definedName>
    <definedName name="ahu">#REF!</definedName>
    <definedName name="aiv">'[3]Detail In Door Stad'!#REF!</definedName>
    <definedName name="aiv_2">'[4]Detail In Door Stad'!#REF!</definedName>
    <definedName name="alpha">#REF!</definedName>
    <definedName name="Alw">#REF!</definedName>
    <definedName name="Analysis4" localSheetId="1">[5]labour!$C$7</definedName>
    <definedName name="Analysis4" localSheetId="4">[6]labour!$C$7</definedName>
    <definedName name="Analysis4">[7]labour!$C$7</definedName>
    <definedName name="anscount" hidden="1">1</definedName>
    <definedName name="Approachslab">#REF!</definedName>
    <definedName name="april_qty">#REF!</definedName>
    <definedName name="AREA">#REF!</definedName>
    <definedName name="asd" localSheetId="1">[8]labour!$C$7</definedName>
    <definedName name="asd" localSheetId="4">[9]labour!$C$7</definedName>
    <definedName name="asd">[10]labour!$C$7</definedName>
    <definedName name="ASHOKA">#REF!</definedName>
    <definedName name="b" localSheetId="1">#REF!</definedName>
    <definedName name="b" localSheetId="2">#REF!</definedName>
    <definedName name="b" localSheetId="6">#REF!</definedName>
    <definedName name="b" localSheetId="4">#REF!</definedName>
    <definedName name="b">#REF!</definedName>
    <definedName name="B___0">#REF!</definedName>
    <definedName name="B___13">#REF!</definedName>
    <definedName name="b6fv6fd">#REF!</definedName>
    <definedName name="BAND" localSheetId="1">#REF!</definedName>
    <definedName name="BAND" localSheetId="2">#REF!</definedName>
    <definedName name="BAND" localSheetId="6">#REF!</definedName>
    <definedName name="BAND" localSheetId="4">#REF!</definedName>
    <definedName name="BAND">#REF!</definedName>
    <definedName name="Basement" localSheetId="1">!#REF!</definedName>
    <definedName name="Basement" localSheetId="2">!#REF!</definedName>
    <definedName name="Basement" localSheetId="6">!#REF!</definedName>
    <definedName name="Basement">!#REF!</definedName>
    <definedName name="Basement_1" localSheetId="1">!#REF!</definedName>
    <definedName name="Basement_1" localSheetId="2">!#REF!</definedName>
    <definedName name="Basement_1" localSheetId="6">!#REF!</definedName>
    <definedName name="Basement_1">!#REF!</definedName>
    <definedName name="Basement_2" localSheetId="1">!#REF!</definedName>
    <definedName name="Basement_2" localSheetId="2">!#REF!</definedName>
    <definedName name="Basement_2" localSheetId="6">!#REF!</definedName>
    <definedName name="Basement_2">!#REF!</definedName>
    <definedName name="Basement_3" localSheetId="1">!#REF!</definedName>
    <definedName name="Basement_3" localSheetId="2">!#REF!</definedName>
    <definedName name="Basement_3" localSheetId="6">!#REF!</definedName>
    <definedName name="Basement_3">!#REF!</definedName>
    <definedName name="Basement_4" localSheetId="1">!#REF!</definedName>
    <definedName name="Basement_4" localSheetId="2">!#REF!</definedName>
    <definedName name="Basement_4" localSheetId="6">!#REF!</definedName>
    <definedName name="Basement_4">!#REF!</definedName>
    <definedName name="bat" localSheetId="1">#REF!</definedName>
    <definedName name="bat" localSheetId="2">#REF!</definedName>
    <definedName name="bat" localSheetId="6">#REF!</definedName>
    <definedName name="bat" localSheetId="4">#REF!</definedName>
    <definedName name="bat">#REF!</definedName>
    <definedName name="Batching_hot_mix_plant">[2]SOR!#REF!</definedName>
    <definedName name="Beam_Clamp" localSheetId="1">#REF!</definedName>
    <definedName name="Beam_Clamp" localSheetId="2">#REF!</definedName>
    <definedName name="Beam_Clamp" localSheetId="6">#REF!</definedName>
    <definedName name="Beam_Clamp" localSheetId="4">#REF!</definedName>
    <definedName name="Beam_Clamp">#REF!</definedName>
    <definedName name="Beg_Bal" localSheetId="1">#REF!</definedName>
    <definedName name="Beg_Bal" localSheetId="2">#REF!</definedName>
    <definedName name="Beg_Bal" localSheetId="6">#REF!</definedName>
    <definedName name="Beg_Bal" localSheetId="4">#REF!</definedName>
    <definedName name="Beg_Bal">#REF!</definedName>
    <definedName name="beh1245632" localSheetId="1">!#REF!</definedName>
    <definedName name="beh1245632" localSheetId="2">!#REF!</definedName>
    <definedName name="beh1245632" localSheetId="6">!#REF!</definedName>
    <definedName name="beh1245632">!#REF!</definedName>
    <definedName name="beh1245632_1">"""""""'[2]tos-f'!#ref!"""""""</definedName>
    <definedName name="beh1245632_2">"""""""'[2]tos-f'!#ref!"""""""</definedName>
    <definedName name="beh1245632_3" localSheetId="1">!#REF!</definedName>
    <definedName name="beh1245632_3" localSheetId="2">!#REF!</definedName>
    <definedName name="beh1245632_3" localSheetId="6">!#REF!</definedName>
    <definedName name="beh1245632_3">!#REF!</definedName>
    <definedName name="BEL" localSheetId="1">#REF!</definedName>
    <definedName name="BEL" localSheetId="2">#REF!</definedName>
    <definedName name="BEL" localSheetId="6">#REF!</definedName>
    <definedName name="BEL" localSheetId="4">#REF!</definedName>
    <definedName name="BEL">#REF!</definedName>
    <definedName name="bent" localSheetId="1">#REF!</definedName>
    <definedName name="bent" localSheetId="2">#REF!</definedName>
    <definedName name="bent" localSheetId="6">#REF!</definedName>
    <definedName name="bent" localSheetId="4">#REF!</definedName>
    <definedName name="bent">#REF!</definedName>
    <definedName name="beta">#REF!</definedName>
    <definedName name="BF">#REF!</definedName>
    <definedName name="BHIST" localSheetId="1">#REF!</definedName>
    <definedName name="BHIST" localSheetId="2">#REF!</definedName>
    <definedName name="BHIST" localSheetId="6">#REF!</definedName>
    <definedName name="BHIST" localSheetId="4">#REF!</definedName>
    <definedName name="BHIST">#REF!</definedName>
    <definedName name="bjlc">#REF!</definedName>
    <definedName name="BldgQty">#REF!</definedName>
    <definedName name="BOC">'[11]01'!#REF!</definedName>
    <definedName name="bol" localSheetId="1">#REF!</definedName>
    <definedName name="bol" localSheetId="2">!#REF!</definedName>
    <definedName name="bol" localSheetId="6">!#REF!</definedName>
    <definedName name="bol">!#REF!</definedName>
    <definedName name="boml" localSheetId="1">#REF!</definedName>
    <definedName name="boml" localSheetId="2">!#REF!</definedName>
    <definedName name="boml" localSheetId="6">!#REF!</definedName>
    <definedName name="boml">!#REF!</definedName>
    <definedName name="botl" localSheetId="1">#REF!</definedName>
    <definedName name="botl" localSheetId="2">!#REF!</definedName>
    <definedName name="botl" localSheetId="6">!#REF!</definedName>
    <definedName name="botl">!#REF!</definedName>
    <definedName name="botn" localSheetId="1">#REF!</definedName>
    <definedName name="botn" localSheetId="2">!#REF!</definedName>
    <definedName name="botn" localSheetId="6">!#REF!</definedName>
    <definedName name="botn">!#REF!</definedName>
    <definedName name="boulder">#REF!</definedName>
    <definedName name="Breaks">#REF!</definedName>
    <definedName name="Brick_Aggregate" localSheetId="1">#REF!</definedName>
    <definedName name="Brick_Aggregate" localSheetId="2">#REF!</definedName>
    <definedName name="Brick_Aggregate" localSheetId="6">#REF!</definedName>
    <definedName name="Brick_Aggregate" localSheetId="4">#REF!</definedName>
    <definedName name="Brick_Aggregate">#REF!</definedName>
    <definedName name="Brick_Size">#REF!</definedName>
    <definedName name="Bricks" localSheetId="1">#REF!</definedName>
    <definedName name="Bricks" localSheetId="2">#REF!</definedName>
    <definedName name="Bricks" localSheetId="6">#REF!</definedName>
    <definedName name="Bricks" localSheetId="4">#REF!</definedName>
    <definedName name="Bricks">#REF!</definedName>
    <definedName name="Brickwork6.1.1">#REF!</definedName>
    <definedName name="Brickwork6.36.1">#REF!</definedName>
    <definedName name="Brickwork6.37">#REF!</definedName>
    <definedName name="bua" localSheetId="1">#REF!</definedName>
    <definedName name="bua" localSheetId="2">!#REF!</definedName>
    <definedName name="bua" localSheetId="6">!#REF!</definedName>
    <definedName name="bua">!#REF!</definedName>
    <definedName name="BUDDHA">#REF!</definedName>
    <definedName name="building">#REF!</definedName>
    <definedName name="building___0">#REF!</definedName>
    <definedName name="building___11">#REF!</definedName>
    <definedName name="building___12">#REF!</definedName>
    <definedName name="BuiltIn_Print_Area___0">#REF!</definedName>
    <definedName name="BuiltIn_Print_Titles___0">#N/A</definedName>
    <definedName name="Button_1">"""""""""""""""VOLTAGE_DROP_FOR_THREE_PHASE_Sheet2_List"""""""""""""""</definedName>
    <definedName name="Bx">#REF!</definedName>
    <definedName name="Bx___0">#REF!</definedName>
    <definedName name="Bx___13">#REF!</definedName>
    <definedName name="bxevxed">#REF!</definedName>
    <definedName name="bxnvxnd">#REF!</definedName>
    <definedName name="cab21.5tp">#REF!</definedName>
    <definedName name="cab21s">#REF!</definedName>
    <definedName name="cab21us">#REF!</definedName>
    <definedName name="cab31s">#REF!</definedName>
    <definedName name="cab31us">#REF!</definedName>
    <definedName name="cab41s">#REF!</definedName>
    <definedName name="cab41us">#REF!</definedName>
    <definedName name="cabd">#REF!</definedName>
    <definedName name="cabf">#REF!</definedName>
    <definedName name="CABLE">#REF!</definedName>
    <definedName name="Cable_Details" localSheetId="1">#REF!</definedName>
    <definedName name="Cable_Details" localSheetId="2">#REF!</definedName>
    <definedName name="Cable_Details" localSheetId="6">#REF!</definedName>
    <definedName name="Cable_Details" localSheetId="4">#REF!</definedName>
    <definedName name="Cable_Details">#REF!</definedName>
    <definedName name="cald">#REF!</definedName>
    <definedName name="CALf">#REF!</definedName>
    <definedName name="CALIMP">[12]factors!#REF!</definedName>
    <definedName name="cant">'[13]Staff Acco.'!#REF!</definedName>
    <definedName name="CARP" localSheetId="1">#REF!</definedName>
    <definedName name="CARP" localSheetId="2">#REF!</definedName>
    <definedName name="CARP" localSheetId="6">#REF!</definedName>
    <definedName name="CARP" localSheetId="4">#REF!</definedName>
    <definedName name="CARP">#REF!</definedName>
    <definedName name="CARP1" localSheetId="1">#REF!</definedName>
    <definedName name="CARP1" localSheetId="2">#REF!</definedName>
    <definedName name="CARP1" localSheetId="6">#REF!</definedName>
    <definedName name="CARP1" localSheetId="4">#REF!</definedName>
    <definedName name="CARP1">#REF!</definedName>
    <definedName name="CARP2" localSheetId="1">#REF!</definedName>
    <definedName name="CARP2" localSheetId="2">#REF!</definedName>
    <definedName name="CARP2" localSheetId="6">#REF!</definedName>
    <definedName name="CARP2" localSheetId="4">#REF!</definedName>
    <definedName name="CARP2">#REF!</definedName>
    <definedName name="carpet">#REF!</definedName>
    <definedName name="carpet___0">#REF!</definedName>
    <definedName name="carpet___11">#REF!</definedName>
    <definedName name="carpet___12">#REF!</definedName>
    <definedName name="CARPI">[14]Sheet1!#REF!</definedName>
    <definedName name="Carriage" localSheetId="1">#REF!</definedName>
    <definedName name="Carriage" localSheetId="2">#REF!</definedName>
    <definedName name="Carriage" localSheetId="6">#REF!</definedName>
    <definedName name="Carriage" localSheetId="4">#REF!</definedName>
    <definedName name="Carriage">#REF!</definedName>
    <definedName name="Carriage_AAC" localSheetId="1">#REF!</definedName>
    <definedName name="Carriage_AAC" localSheetId="2">#REF!</definedName>
    <definedName name="Carriage_AAC" localSheetId="6">#REF!</definedName>
    <definedName name="Carriage_AAC" localSheetId="4">#REF!</definedName>
    <definedName name="Carriage_AAC">#REF!</definedName>
    <definedName name="Carriage_Aggregate" localSheetId="1">#REF!</definedName>
    <definedName name="Carriage_Aggregate" localSheetId="2">#REF!</definedName>
    <definedName name="Carriage_Aggregate" localSheetId="6">#REF!</definedName>
    <definedName name="Carriage_Aggregate" localSheetId="4">#REF!</definedName>
    <definedName name="Carriage_Aggregate">#REF!</definedName>
    <definedName name="Carriage_Aggregate_20" localSheetId="1">#REF!</definedName>
    <definedName name="Carriage_Aggregate_20" localSheetId="2">#REF!</definedName>
    <definedName name="Carriage_Aggregate_20" localSheetId="6">#REF!</definedName>
    <definedName name="Carriage_Aggregate_20" localSheetId="4">#REF!</definedName>
    <definedName name="Carriage_Aggregate_20">#REF!</definedName>
    <definedName name="Carriage_Aggregate40" localSheetId="1">#REF!</definedName>
    <definedName name="Carriage_Aggregate40" localSheetId="2">#REF!</definedName>
    <definedName name="Carriage_Aggregate40" localSheetId="6">#REF!</definedName>
    <definedName name="Carriage_Aggregate40" localSheetId="4">#REF!</definedName>
    <definedName name="Carriage_Aggregate40">#REF!</definedName>
    <definedName name="Carriage_Bitumen" localSheetId="1">#REF!</definedName>
    <definedName name="Carriage_Bitumen" localSheetId="2">#REF!</definedName>
    <definedName name="Carriage_Bitumen" localSheetId="6">#REF!</definedName>
    <definedName name="Carriage_Bitumen" localSheetId="4">#REF!</definedName>
    <definedName name="Carriage_Bitumen">#REF!</definedName>
    <definedName name="Carriage_Bricks" localSheetId="1">#REF!</definedName>
    <definedName name="Carriage_Bricks" localSheetId="2">#REF!</definedName>
    <definedName name="Carriage_Bricks" localSheetId="6">#REF!</definedName>
    <definedName name="Carriage_Bricks" localSheetId="4">#REF!</definedName>
    <definedName name="Carriage_Bricks">#REF!</definedName>
    <definedName name="Carriage_cement" localSheetId="1">#REF!</definedName>
    <definedName name="Carriage_cement" localSheetId="2">#REF!</definedName>
    <definedName name="Carriage_cement" localSheetId="6">#REF!</definedName>
    <definedName name="Carriage_cement" localSheetId="4">#REF!</definedName>
    <definedName name="Carriage_cement">#REF!</definedName>
    <definedName name="Carriage_Marble" localSheetId="1">#REF!</definedName>
    <definedName name="Carriage_Marble" localSheetId="2">#REF!</definedName>
    <definedName name="Carriage_Marble" localSheetId="6">#REF!</definedName>
    <definedName name="Carriage_Marble" localSheetId="4">#REF!</definedName>
    <definedName name="Carriage_Marble">#REF!</definedName>
    <definedName name="Carriage_MS_bar_6mm" localSheetId="1">#REF!</definedName>
    <definedName name="Carriage_MS_bar_6mm" localSheetId="2">#REF!</definedName>
    <definedName name="Carriage_MS_bar_6mm" localSheetId="6">#REF!</definedName>
    <definedName name="Carriage_MS_bar_6mm" localSheetId="4">#REF!</definedName>
    <definedName name="Carriage_MS_bar_6mm">#REF!</definedName>
    <definedName name="Carriage_of_Brick_Agg" localSheetId="1">#REF!</definedName>
    <definedName name="Carriage_of_Brick_Agg" localSheetId="2">#REF!</definedName>
    <definedName name="Carriage_of_Brick_Agg" localSheetId="6">#REF!</definedName>
    <definedName name="Carriage_of_Brick_Agg" localSheetId="4">#REF!</definedName>
    <definedName name="Carriage_of_Brick_Agg">#REF!</definedName>
    <definedName name="Carriage_RMC" localSheetId="1">#REF!</definedName>
    <definedName name="Carriage_RMC" localSheetId="2">#REF!</definedName>
    <definedName name="Carriage_RMC" localSheetId="6">#REF!</definedName>
    <definedName name="Carriage_RMC" localSheetId="4">#REF!</definedName>
    <definedName name="Carriage_RMC">#REF!</definedName>
    <definedName name="Carriage_Sand" localSheetId="1">#REF!</definedName>
    <definedName name="Carriage_Sand" localSheetId="2">#REF!</definedName>
    <definedName name="Carriage_Sand" localSheetId="6">#REF!</definedName>
    <definedName name="Carriage_Sand" localSheetId="4">#REF!</definedName>
    <definedName name="Carriage_Sand">#REF!</definedName>
    <definedName name="Carriage_Steel" localSheetId="1">#REF!</definedName>
    <definedName name="Carriage_Steel" localSheetId="2">#REF!</definedName>
    <definedName name="Carriage_Steel" localSheetId="6">#REF!</definedName>
    <definedName name="Carriage_Steel" localSheetId="4">#REF!</definedName>
    <definedName name="Carriage_Steel">#REF!</definedName>
    <definedName name="Carriage_tile" localSheetId="1">#REF!</definedName>
    <definedName name="Carriage_tile" localSheetId="2">#REF!</definedName>
    <definedName name="Carriage_tile" localSheetId="6">#REF!</definedName>
    <definedName name="Carriage_tile" localSheetId="4">#REF!</definedName>
    <definedName name="Carriage_tile">#REF!</definedName>
    <definedName name="Carriage_Water_proof" localSheetId="1">#REF!</definedName>
    <definedName name="Carriage_Water_proof" localSheetId="2">#REF!</definedName>
    <definedName name="Carriage_Water_proof" localSheetId="6">#REF!</definedName>
    <definedName name="Carriage_Water_proof" localSheetId="4">#REF!</definedName>
    <definedName name="Carriage_Water_proof">#REF!</definedName>
    <definedName name="cbgl1">#REF!</definedName>
    <definedName name="cbgl2">#REF!</definedName>
    <definedName name="cbgl3">#REF!</definedName>
    <definedName name="cbgl4">#REF!</definedName>
    <definedName name="cc" localSheetId="1">#REF!</definedName>
    <definedName name="cc" localSheetId="2">#REF!</definedName>
    <definedName name="cc" localSheetId="6">#REF!</definedName>
    <definedName name="cc" localSheetId="4">#REF!</definedName>
    <definedName name="cc">#REF!</definedName>
    <definedName name="CC4.2.3">#REF!</definedName>
    <definedName name="CC4.3.1">#REF!</definedName>
    <definedName name="ccd" localSheetId="1">#REF!</definedName>
    <definedName name="ccd" localSheetId="2">#REF!</definedName>
    <definedName name="ccd" localSheetId="6">#REF!</definedName>
    <definedName name="ccd" localSheetId="4">#REF!</definedName>
    <definedName name="ccd">#REF!</definedName>
    <definedName name="ccolagl">#REF!</definedName>
    <definedName name="Cement" localSheetId="1">#REF!</definedName>
    <definedName name="Cement" localSheetId="2">#REF!</definedName>
    <definedName name="Cement" localSheetId="6">#REF!</definedName>
    <definedName name="Cement" localSheetId="4">#REF!</definedName>
    <definedName name="Cement">#REF!</definedName>
    <definedName name="cfb">#REF!</definedName>
    <definedName name="cfbeams">#REF!</definedName>
    <definedName name="cfsalb">#REF!</definedName>
    <definedName name="cfslab">#REF!</definedName>
    <definedName name="Channel_Shoulders" localSheetId="1">#REF!</definedName>
    <definedName name="Channel_Shoulders" localSheetId="2">#REF!</definedName>
    <definedName name="Channel_Shoulders" localSheetId="6">#REF!</definedName>
    <definedName name="Channel_Shoulders" localSheetId="4">#REF!</definedName>
    <definedName name="Channel_Shoulders">#REF!</definedName>
    <definedName name="Charges_of_road_roller">[2]SOR!#REF!</definedName>
    <definedName name="checked">#REF!</definedName>
    <definedName name="chiller">#REF!</definedName>
    <definedName name="CHOW" localSheetId="1">#REF!</definedName>
    <definedName name="CHOW" localSheetId="2">#REF!</definedName>
    <definedName name="CHOW" localSheetId="6">#REF!</definedName>
    <definedName name="CHOW" localSheetId="4">#REF!</definedName>
    <definedName name="CHOW">#REF!</definedName>
    <definedName name="CI" localSheetId="1">#REF!</definedName>
    <definedName name="CI" localSheetId="2">#REF!</definedName>
    <definedName name="CI" localSheetId="6">#REF!</definedName>
    <definedName name="CI" localSheetId="4">#REF!</definedName>
    <definedName name="CI">#REF!</definedName>
    <definedName name="CIVIL_WORKS" localSheetId="1">#REF!</definedName>
    <definedName name="CIVIL_WORKS" localSheetId="2">#REF!</definedName>
    <definedName name="CIVIL_WORKS" localSheetId="6">#REF!</definedName>
    <definedName name="CIVIL_WORKS" localSheetId="4">#REF!</definedName>
    <definedName name="CIVIL_WORKS">#REF!</definedName>
    <definedName name="ClientAddress1">#REF!</definedName>
    <definedName name="ClientAddress2">#REF!</definedName>
    <definedName name="ClientCity">#REF!</definedName>
    <definedName name="ClientCountry">#REF!</definedName>
    <definedName name="ClientEmail">#REF!</definedName>
    <definedName name="ClientFax">#REF!</definedName>
    <definedName name="ClientPhone">#REF!</definedName>
    <definedName name="ClientState">#REF!</definedName>
    <definedName name="ClientZip">#REF!</definedName>
    <definedName name="clintels">#REF!</definedName>
    <definedName name="CM_Ratio">'[15]Name List'!$A$2:$A$7</definedName>
    <definedName name="CM1.3coarse3.8">#REF!</definedName>
    <definedName name="CM1.3fine3.3">#REF!</definedName>
    <definedName name="CM1.4Coarse3.9">#REF!</definedName>
    <definedName name="CM1.5coarse3.10">#REF!</definedName>
    <definedName name="CM1.6coarse3.11">#REF!</definedName>
    <definedName name="CM1.6fine3.6">#REF!</definedName>
    <definedName name="CM14fine3.4">#REF!</definedName>
    <definedName name="CO" localSheetId="1">'[16]labour rates'!$C$7</definedName>
    <definedName name="CO">'[17]labour rates'!$C$7</definedName>
    <definedName name="coalsp" localSheetId="1">#REF!</definedName>
    <definedName name="coalsp" localSheetId="2">#REF!</definedName>
    <definedName name="coalsp" localSheetId="6">#REF!</definedName>
    <definedName name="coalsp" localSheetId="4">#REF!</definedName>
    <definedName name="coalsp">#REF!</definedName>
    <definedName name="Coarse_Sand" localSheetId="1">#REF!</definedName>
    <definedName name="Coarse_Sand" localSheetId="2">#REF!</definedName>
    <definedName name="Coarse_Sand" localSheetId="6">#REF!</definedName>
    <definedName name="Coarse_Sand" localSheetId="4">#REF!</definedName>
    <definedName name="Coarse_Sand">#REF!</definedName>
    <definedName name="cobo" localSheetId="1">#REF!</definedName>
    <definedName name="cobo" localSheetId="2">#REF!</definedName>
    <definedName name="cobo" localSheetId="6">#REF!</definedName>
    <definedName name="cobo" localSheetId="4">#REF!</definedName>
    <definedName name="cobo">#REF!</definedName>
    <definedName name="CODE">#REF!</definedName>
    <definedName name="col">#REF!</definedName>
    <definedName name="col___0">#REF!</definedName>
    <definedName name="col___11">#REF!</definedName>
    <definedName name="col___12">#REF!</definedName>
    <definedName name="Colbgl">#REF!</definedName>
    <definedName name="colbgl2">#REF!</definedName>
    <definedName name="Cold_twisted_steel_bars___TMT" localSheetId="1">#REF!</definedName>
    <definedName name="Cold_twisted_steel_bars___TMT" localSheetId="2">#REF!</definedName>
    <definedName name="Cold_twisted_steel_bars___TMT" localSheetId="6">#REF!</definedName>
    <definedName name="Cold_twisted_steel_bars___TMT" localSheetId="4">#REF!</definedName>
    <definedName name="Cold_twisted_steel_bars___TMT">#REF!</definedName>
    <definedName name="Column_Clamp" localSheetId="1">#REF!</definedName>
    <definedName name="Column_Clamp" localSheetId="2">#REF!</definedName>
    <definedName name="Column_Clamp" localSheetId="6">#REF!</definedName>
    <definedName name="Column_Clamp" localSheetId="4">#REF!</definedName>
    <definedName name="Column_Clamp">#REF!</definedName>
    <definedName name="Columns">#REF!</definedName>
    <definedName name="Company">#REF!</definedName>
    <definedName name="condf">#REF!</definedName>
    <definedName name="conf">#REF!</definedName>
    <definedName name="config">[18]Sheet3!$A:$B</definedName>
    <definedName name="conm" localSheetId="1">#REF!</definedName>
    <definedName name="conm" localSheetId="2">#REF!</definedName>
    <definedName name="conm" localSheetId="6">#REF!</definedName>
    <definedName name="conm" localSheetId="4">#REF!</definedName>
    <definedName name="conm">#REF!</definedName>
    <definedName name="conmsf">[19]factors!$J$8</definedName>
    <definedName name="Connected_KW" localSheetId="1">#REF!</definedName>
    <definedName name="Connected_KW" localSheetId="2">#REF!</definedName>
    <definedName name="Connected_KW" localSheetId="6">#REF!</definedName>
    <definedName name="Connected_KW" localSheetId="4">#REF!</definedName>
    <definedName name="Connected_KW">#REF!</definedName>
    <definedName name="conpmp" localSheetId="1">#REF!</definedName>
    <definedName name="conpmp" localSheetId="2">#REF!</definedName>
    <definedName name="conpmp" localSheetId="6">#REF!</definedName>
    <definedName name="conpmp" localSheetId="4">#REF!</definedName>
    <definedName name="conpmp">#REF!</definedName>
    <definedName name="Construction_Period">#REF!</definedName>
    <definedName name="Contact">#REF!</definedName>
    <definedName name="cook" localSheetId="1">#REF!</definedName>
    <definedName name="cook" localSheetId="2">#REF!</definedName>
    <definedName name="cook" localSheetId="6">#REF!</definedName>
    <definedName name="cook" localSheetId="4">#REF!</definedName>
    <definedName name="cook">#REF!</definedName>
    <definedName name="COOL" localSheetId="1">#REF!</definedName>
    <definedName name="COOL" localSheetId="2">#REF!</definedName>
    <definedName name="COOL" localSheetId="6">#REF!</definedName>
    <definedName name="COOL" localSheetId="4">#REF!</definedName>
    <definedName name="COOL">#REF!</definedName>
    <definedName name="cord">#REF!</definedName>
    <definedName name="Corner_Ange_2.5m" localSheetId="1">#REF!</definedName>
    <definedName name="Corner_Ange_2.5m" localSheetId="2">#REF!</definedName>
    <definedName name="Corner_Ange_2.5m" localSheetId="6">#REF!</definedName>
    <definedName name="Corner_Ange_2.5m" localSheetId="4">#REF!</definedName>
    <definedName name="Corner_Ange_2.5m">#REF!</definedName>
    <definedName name="Corner_Angel" localSheetId="1">#REF!</definedName>
    <definedName name="Corner_Angel" localSheetId="2">#REF!</definedName>
    <definedName name="Corner_Angel" localSheetId="6">#REF!</definedName>
    <definedName name="Corner_Angel" localSheetId="4">#REF!</definedName>
    <definedName name="Corner_Angel">#REF!</definedName>
    <definedName name="Corner_Angel_1.5m" localSheetId="1">#REF!</definedName>
    <definedName name="Corner_Angel_1.5m" localSheetId="2">#REF!</definedName>
    <definedName name="Corner_Angel_1.5m" localSheetId="6">#REF!</definedName>
    <definedName name="Corner_Angel_1.5m" localSheetId="4">#REF!</definedName>
    <definedName name="Corner_Angel_1.5m">#REF!</definedName>
    <definedName name="Cost_for_10_Hp_Hr.">[2]SOR!#REF!</definedName>
    <definedName name="Cost_of_water_including_filling_the_tanker">[2]SOR!#REF!</definedName>
    <definedName name="COU">#REF!</definedName>
    <definedName name="COU___0">#REF!</definedName>
    <definedName name="COU___13">#REF!</definedName>
    <definedName name="Cover_blocks">[2]SOR!#REF!</definedName>
    <definedName name="cran20" localSheetId="1">#REF!</definedName>
    <definedName name="cran20" localSheetId="2">#REF!</definedName>
    <definedName name="cran20" localSheetId="6">#REF!</definedName>
    <definedName name="cran20" localSheetId="4">#REF!</definedName>
    <definedName name="cran20">#REF!</definedName>
    <definedName name="crane" localSheetId="1">#REF!</definedName>
    <definedName name="crane" localSheetId="2">#REF!</definedName>
    <definedName name="crane" localSheetId="6">#REF!</definedName>
    <definedName name="crane" localSheetId="4">#REF!</definedName>
    <definedName name="crane">#REF!</definedName>
    <definedName name="Cs">#REF!</definedName>
    <definedName name="Cs___0">#REF!</definedName>
    <definedName name="Cs___13">#REF!</definedName>
    <definedName name="csshade">#REF!</definedName>
    <definedName name="cst">#REF!</definedName>
    <definedName name="cummeas_may1006">#REF!</definedName>
    <definedName name="cummeas_up_to_mar">#REF!</definedName>
    <definedName name="current1">#REF!</definedName>
    <definedName name="current2">#REF!</definedName>
    <definedName name="current3">#REF!</definedName>
    <definedName name="current4">#REF!</definedName>
    <definedName name="current5">#REF!</definedName>
    <definedName name="cutoffwall">#REF!</definedName>
    <definedName name="d" localSheetId="1">#REF!</definedName>
    <definedName name="D" localSheetId="2">#REF!</definedName>
    <definedName name="D" localSheetId="6">#REF!</definedName>
    <definedName name="D" localSheetId="4">#REF!</definedName>
    <definedName name="D">#REF!</definedName>
    <definedName name="d._Staging_to_keep_deflactometer___hire_charges_of_deflectometer">[2]SOR!#REF!</definedName>
    <definedName name="d___0">#REF!</definedName>
    <definedName name="d___13">#REF!</definedName>
    <definedName name="Data" localSheetId="1">#REF!</definedName>
    <definedName name="Data" localSheetId="2">#REF!</definedName>
    <definedName name="Data" localSheetId="6">#REF!</definedName>
    <definedName name="Data" localSheetId="4">#REF!</definedName>
    <definedName name="Data">#REF!</definedName>
    <definedName name="DATA134110">#REF!</definedName>
    <definedName name="DATA134125">#REF!</definedName>
    <definedName name="DATA134140">#REF!</definedName>
    <definedName name="DATA134160">#REF!</definedName>
    <definedName name="DATA134180">#REF!</definedName>
    <definedName name="DATA134200">#REF!</definedName>
    <definedName name="DATA134225">#REF!</definedName>
    <definedName name="DATA134250">#REF!</definedName>
    <definedName name="DATA134280">#REF!</definedName>
    <definedName name="DATA134315">#REF!</definedName>
    <definedName name="DATA134355">#REF!</definedName>
    <definedName name="DATA134400">#REF!</definedName>
    <definedName name="DATA13450">#REF!</definedName>
    <definedName name="DATA13463">#REF!</definedName>
    <definedName name="DATA13475">#REF!</definedName>
    <definedName name="DATA13490">#REF!</definedName>
    <definedName name="DATA135110">#REF!</definedName>
    <definedName name="DATA135125">#REF!</definedName>
    <definedName name="DATA135140">#REF!</definedName>
    <definedName name="DATA135160">#REF!</definedName>
    <definedName name="DATA135180">#REF!</definedName>
    <definedName name="DATA135200">#REF!</definedName>
    <definedName name="DATA135225">#REF!</definedName>
    <definedName name="DATA135250">#REF!</definedName>
    <definedName name="DATA135280">#REF!</definedName>
    <definedName name="DATA135315">#REF!</definedName>
    <definedName name="DATA135355">#REF!</definedName>
    <definedName name="DATA135400">#REF!</definedName>
    <definedName name="DATA13550">#REF!</definedName>
    <definedName name="DATA13563">#REF!</definedName>
    <definedName name="DATA13575">#REF!</definedName>
    <definedName name="DATA13590">#REF!</definedName>
    <definedName name="DATA136A">#REF!</definedName>
    <definedName name="DATA136B">#REF!</definedName>
    <definedName name="DATA136C">#REF!</definedName>
    <definedName name="DATA136D">#REF!</definedName>
    <definedName name="DATA136E">#REF!</definedName>
    <definedName name="DATA136F">#REF!</definedName>
    <definedName name="DATA136G">#REF!</definedName>
    <definedName name="DATA136H">#REF!</definedName>
    <definedName name="DATA136I">#REF!</definedName>
    <definedName name="DATA136J">#REF!</definedName>
    <definedName name="DATA136K">#REF!</definedName>
    <definedName name="DATA136L">#REF!</definedName>
    <definedName name="DATA136M">#REF!</definedName>
    <definedName name="DATA136N">#REF!</definedName>
    <definedName name="DATA136O">#REF!</definedName>
    <definedName name="DATA136P">#REF!</definedName>
    <definedName name="DATA137I">#REF!</definedName>
    <definedName name="DATA137II">#REF!</definedName>
    <definedName name="DATA137III">#REF!</definedName>
    <definedName name="DATA137IV">#REF!</definedName>
    <definedName name="DATA137V">#REF!</definedName>
    <definedName name="DATA138I">#REF!</definedName>
    <definedName name="DATA138II">#REF!</definedName>
    <definedName name="DATA138III">#REF!</definedName>
    <definedName name="DATA138IV">#REF!</definedName>
    <definedName name="DATA138V">#REF!</definedName>
    <definedName name="DATA138VI">#REF!</definedName>
    <definedName name="DATA139IX">#REF!</definedName>
    <definedName name="DATA139V">#REF!</definedName>
    <definedName name="DATA139VI">#REF!</definedName>
    <definedName name="DATA139VII">#REF!</definedName>
    <definedName name="DATA139VIII">#REF!</definedName>
    <definedName name="DATA140I">#REF!</definedName>
    <definedName name="DATA140II">#REF!</definedName>
    <definedName name="DATA140III">#REF!</definedName>
    <definedName name="DATA140IV">#REF!</definedName>
    <definedName name="DATA140V">#REF!</definedName>
    <definedName name="DATA141I">#REF!</definedName>
    <definedName name="DATA141II">#REF!</definedName>
    <definedName name="DATA141III">#REF!</definedName>
    <definedName name="DATA141IV">#REF!</definedName>
    <definedName name="DATA141V">#REF!</definedName>
    <definedName name="DATA142I">#REF!</definedName>
    <definedName name="DATA142II">#REF!</definedName>
    <definedName name="DATA142III">#REF!</definedName>
    <definedName name="DATA142IV">#REF!</definedName>
    <definedName name="DATA142V">#REF!</definedName>
    <definedName name="Date">#REF!</definedName>
    <definedName name="db">#REF!</definedName>
    <definedName name="db___0">#REF!</definedName>
    <definedName name="db___13">#REF!</definedName>
    <definedName name="dc">#REF!</definedName>
    <definedName name="DD" localSheetId="1">#REF!</definedName>
    <definedName name="DD" localSheetId="2">#REF!</definedName>
    <definedName name="DD" localSheetId="6">#REF!</definedName>
    <definedName name="DD" localSheetId="4">#REF!</definedName>
    <definedName name="DD">#REF!</definedName>
    <definedName name="DDCC">#REF!</definedName>
    <definedName name="ddd" localSheetId="1">!#REF!</definedName>
    <definedName name="ddd" localSheetId="2">!#REF!</definedName>
    <definedName name="ddd" localSheetId="6">!#REF!</definedName>
    <definedName name="ddd">!#REF!</definedName>
    <definedName name="DELTA20">#REF!</definedName>
    <definedName name="DELTA20___0">#REF!</definedName>
    <definedName name="DELTA20___13">#REF!</definedName>
    <definedName name="den">#REF!</definedName>
    <definedName name="DEPTH">#REF!</definedName>
    <definedName name="designed">#REF!</definedName>
    <definedName name="df">#REF!</definedName>
    <definedName name="dfd">#REF!</definedName>
    <definedName name="DFDFD">#REF!</definedName>
    <definedName name="dfqwfqw" localSheetId="1">!#REF!</definedName>
    <definedName name="dfqwfqw" localSheetId="2">!#REF!</definedName>
    <definedName name="dfqwfqw" localSheetId="6">!#REF!</definedName>
    <definedName name="dfqwfqw">!#REF!</definedName>
    <definedName name="dg">#REF!</definedName>
    <definedName name="DHTML" hidden="1">{"'Sheet1'!$A$4386:$N$4591"}</definedName>
    <definedName name="Di">#REF!</definedName>
    <definedName name="Diesel" localSheetId="1">#REF!</definedName>
    <definedName name="Diesel" localSheetId="2">#REF!</definedName>
    <definedName name="Diesel" localSheetId="6">#REF!</definedName>
    <definedName name="Diesel" localSheetId="4">#REF!</definedName>
    <definedName name="Diesel">#REF!</definedName>
    <definedName name="dim4e">#REF!</definedName>
    <definedName name="DIns">#REF!</definedName>
    <definedName name="dl">#REF!</definedName>
    <definedName name="dl___0">#REF!</definedName>
    <definedName name="dl___13">#REF!</definedName>
    <definedName name="Do">#REF!</definedName>
    <definedName name="docu">#REF!</definedName>
    <definedName name="Double_Clip" localSheetId="1">#REF!</definedName>
    <definedName name="Double_Clip" localSheetId="2">#REF!</definedName>
    <definedName name="Double_Clip" localSheetId="6">#REF!</definedName>
    <definedName name="Double_Clip" localSheetId="4">#REF!</definedName>
    <definedName name="Double_Clip">#REF!</definedName>
    <definedName name="DOW_CORNING_789_SILICONE_SEALANT">#REF!</definedName>
    <definedName name="DP">#REF!</definedName>
    <definedName name="dq">#REF!</definedName>
    <definedName name="DR" localSheetId="1">#REF!</definedName>
    <definedName name="DR" localSheetId="2">#REF!</definedName>
    <definedName name="DR" localSheetId="6">#REF!</definedName>
    <definedName name="DR" localSheetId="4">#REF!</definedName>
    <definedName name="DR">#REF!</definedName>
    <definedName name="DR.33">#REF!</definedName>
    <definedName name="DR.46">#REF!</definedName>
    <definedName name="DR.56">#REF!</definedName>
    <definedName name="Ds">#REF!</definedName>
    <definedName name="Ds___0">#REF!</definedName>
    <definedName name="Ds___13">#REF!</definedName>
    <definedName name="DSADSA">#REF!</definedName>
    <definedName name="dsdud">#REF!</definedName>
    <definedName name="e" localSheetId="1">#REF!</definedName>
    <definedName name="e" localSheetId="2">#REF!</definedName>
    <definedName name="e" localSheetId="6">#REF!</definedName>
    <definedName name="e" localSheetId="4">#REF!</definedName>
    <definedName name="e">#REF!</definedName>
    <definedName name="eaffff...4" localSheetId="1">!#REF!</definedName>
    <definedName name="eaffff...4" localSheetId="2">!#REF!</definedName>
    <definedName name="eaffff...4" localSheetId="6">!#REF!</definedName>
    <definedName name="eaffff...4">!#REF!</definedName>
    <definedName name="egt301d">#REF!</definedName>
    <definedName name="egt330d">#REF!</definedName>
    <definedName name="electricpoles">#REF!</definedName>
    <definedName name="Em">#REF!</definedName>
    <definedName name="Em___0">#REF!</definedName>
    <definedName name="Em___13">#REF!</definedName>
    <definedName name="EMI" localSheetId="1">!#REF!</definedName>
    <definedName name="EMI" localSheetId="2">!#REF!</definedName>
    <definedName name="EMI" localSheetId="6">!#REF!</definedName>
    <definedName name="EMI">!#REF!</definedName>
    <definedName name="EMI_0009" localSheetId="1">!#REF!</definedName>
    <definedName name="EMI_0009" localSheetId="2">!#REF!</definedName>
    <definedName name="EMI_0009" localSheetId="6">!#REF!</definedName>
    <definedName name="EMI_0009">!#REF!</definedName>
    <definedName name="EMI_1" localSheetId="1">!#REF!</definedName>
    <definedName name="EMI_1" localSheetId="2">!#REF!</definedName>
    <definedName name="EMI_1" localSheetId="6">!#REF!</definedName>
    <definedName name="EMI_1">!#REF!</definedName>
    <definedName name="EMI_11" localSheetId="1">!#REF!</definedName>
    <definedName name="EMI_11" localSheetId="2">!#REF!</definedName>
    <definedName name="EMI_11" localSheetId="6">!#REF!</definedName>
    <definedName name="EMI_11">!#REF!</definedName>
    <definedName name="EMI_2" localSheetId="1">!#REF!</definedName>
    <definedName name="EMI_2" localSheetId="2">!#REF!</definedName>
    <definedName name="EMI_2" localSheetId="6">!#REF!</definedName>
    <definedName name="EMI_2">!#REF!</definedName>
    <definedName name="EMI_3" localSheetId="1">!#REF!</definedName>
    <definedName name="EMI_3" localSheetId="2">!#REF!</definedName>
    <definedName name="EMI_3" localSheetId="6">!#REF!</definedName>
    <definedName name="EMI_3">!#REF!</definedName>
    <definedName name="EMI_4" localSheetId="1">!#REF!</definedName>
    <definedName name="EMI_4" localSheetId="2">!#REF!</definedName>
    <definedName name="EMI_4" localSheetId="6">!#REF!</definedName>
    <definedName name="EMI_4">!#REF!</definedName>
    <definedName name="EMI_5" localSheetId="1">!#REF!</definedName>
    <definedName name="EMI_5" localSheetId="2">!#REF!</definedName>
    <definedName name="EMI_5" localSheetId="6">!#REF!</definedName>
    <definedName name="EMI_5">!#REF!</definedName>
    <definedName name="EMI_55" localSheetId="1">!#REF!</definedName>
    <definedName name="EMI_55" localSheetId="2">!#REF!</definedName>
    <definedName name="EMI_55" localSheetId="6">!#REF!</definedName>
    <definedName name="EMI_55">!#REF!</definedName>
    <definedName name="EMI_6" localSheetId="1">!#REF!</definedName>
    <definedName name="EMI_6" localSheetId="2">!#REF!</definedName>
    <definedName name="EMI_6" localSheetId="6">!#REF!</definedName>
    <definedName name="EMI_6">!#REF!</definedName>
    <definedName name="End_Bal" localSheetId="1">#REF!</definedName>
    <definedName name="End_Bal" localSheetId="2">#REF!</definedName>
    <definedName name="End_Bal" localSheetId="6">#REF!</definedName>
    <definedName name="End_Bal" localSheetId="4">#REF!</definedName>
    <definedName name="End_Bal">#REF!</definedName>
    <definedName name="environmentalcost">#REF!</definedName>
    <definedName name="eqjwd">#REF!</definedName>
    <definedName name="Es">#REF!</definedName>
    <definedName name="Es___0">#REF!</definedName>
    <definedName name="Es___13">#REF!</definedName>
    <definedName name="ESSR1">#REF!</definedName>
    <definedName name="ESSR10">#REF!</definedName>
    <definedName name="ESSR11">#REF!</definedName>
    <definedName name="ESSR12">#REF!</definedName>
    <definedName name="ESSR13">#REF!</definedName>
    <definedName name="ESSR2">#REF!</definedName>
    <definedName name="ESSR3">#REF!</definedName>
    <definedName name="ESSR4">#REF!</definedName>
    <definedName name="ESSR5">#REF!</definedName>
    <definedName name="ESSR6">#REF!</definedName>
    <definedName name="ESSR7">#REF!</definedName>
    <definedName name="ESSR8">#REF!</definedName>
    <definedName name="ESSR9">#REF!</definedName>
    <definedName name="Et">#REF!</definedName>
    <definedName name="Et___0">#REF!</definedName>
    <definedName name="Et___13">#REF!</definedName>
    <definedName name="eu">#REF!</definedName>
    <definedName name="ew">#REF!</definedName>
    <definedName name="EW2.25">#REF!</definedName>
    <definedName name="EW2.26.1">#REF!</definedName>
    <definedName name="EW2.8.1">#REF!</definedName>
    <definedName name="exc" localSheetId="1">[20]labour!$C$7</definedName>
    <definedName name="exc" localSheetId="6">#REF!</definedName>
    <definedName name="exc" localSheetId="4">[9]labour!$C$7</definedName>
    <definedName name="exc">[10]labour!$C$7</definedName>
    <definedName name="excav" localSheetId="1">#REF!</definedName>
    <definedName name="excav" localSheetId="2">#REF!</definedName>
    <definedName name="excav" localSheetId="6">#REF!</definedName>
    <definedName name="excav" localSheetId="4">#REF!</definedName>
    <definedName name="excav">#REF!</definedName>
    <definedName name="Excavation" localSheetId="1">#REF!</definedName>
    <definedName name="Excavation" localSheetId="2">#REF!</definedName>
    <definedName name="Excavation" localSheetId="6">#REF!</definedName>
    <definedName name="Excavation" localSheetId="4">#REF!</definedName>
    <definedName name="Excavation">#REF!</definedName>
    <definedName name="Excel_BuiltIn__FilterDatabase_1_1">#REF!</definedName>
    <definedName name="Excel_BuiltIn__FilterDatabase_1_1_1">#REF!</definedName>
    <definedName name="Excel_BuiltIn__FilterDatabase_1_1_1_1">#REF!</definedName>
    <definedName name="Excel_BuiltIn__FilterDatabase_1_1_1_1_1">#REF!</definedName>
    <definedName name="Excel_BuiltIn__FilterDatabase_1_1_1_1_1_1">#REF!</definedName>
    <definedName name="Excel_BuiltIn__FilterDatabase_1_1_1_1_1_1_1">#REF!</definedName>
    <definedName name="Excel_BuiltIn__FilterDatabase_1_1_1_1_1_1_1_1">#REF!</definedName>
    <definedName name="Excel_BuiltIn__FilterDatabase_1_1_1_1_1_1_1_1_1">#REF!</definedName>
    <definedName name="Excel_BuiltIn__FilterDatabase_1_1_1_1_1_1_1_1_1_1">#REF!</definedName>
    <definedName name="Excel_BuiltIn__FilterDatabase_1_1_1_1_1_1_1_1_1_1_1">#REF!</definedName>
    <definedName name="Excel_BuiltIn__FilterDatabase_1_1_1_1_1_1_1_1_1_1_1_1">#REF!</definedName>
    <definedName name="Excel_BuiltIn__FilterDatabase_1_1_1_1_1_1_1_1_1_1_1_1_1">#REF!</definedName>
    <definedName name="Excel_BuiltIn__FilterDatabase_1_1_1_1_1_1_1_1_1_1_1_1_1_1">#REF!</definedName>
    <definedName name="Excel_BuiltIn__FilterDatabase_1_1_1_1_1_1_1_1_1_1_1_1_1_1_1">#REF!</definedName>
    <definedName name="Excel_BuiltIn__FilterDatabase_1_1_1_1_1_1_1_1_1_1_2">#REF!</definedName>
    <definedName name="Excel_BuiltIn__FilterDatabase_1_1_1_1_1_1_1_1_1_1_3">#REF!</definedName>
    <definedName name="Excel_BuiltIn__FilterDatabase_1_1_1_1_1_1_1_2">#REF!</definedName>
    <definedName name="Excel_BuiltIn__FilterDatabase_1_1_1_1_1_1_1_2_1">#REF!</definedName>
    <definedName name="Excel_BuiltIn__FilterDatabase_1_1_1_1_1_1_2">#REF!</definedName>
    <definedName name="Excel_BuiltIn__FilterDatabase_1_1_1_1_1_1_2_1">#REF!</definedName>
    <definedName name="Excel_BuiltIn__FilterDatabase_1_1_1_1_1_1_2_1_1">#REF!</definedName>
    <definedName name="Excel_BuiltIn__FilterDatabase_1_1_1_1_1_1_3">#REF!</definedName>
    <definedName name="Excel_BuiltIn__FilterDatabase_2">#REF!</definedName>
    <definedName name="Excel_BuiltIn__FilterDatabase_2_1">#REF!</definedName>
    <definedName name="Excel_BuiltIn__FilterDatabase_2_1_1">#REF!</definedName>
    <definedName name="Excel_BuiltIn__FilterDatabase_2_1_1_1">#REF!</definedName>
    <definedName name="Excel_BuiltIn__FilterDatabase_2_1_1_1_1">#REF!</definedName>
    <definedName name="Excel_BuiltIn__FilterDatabase_2_1_1_1_1_1">#REF!</definedName>
    <definedName name="Excel_BuiltIn__FilterDatabase_3">#REF!</definedName>
    <definedName name="Excel_BuiltIn_Print_Area" localSheetId="1">#REF!</definedName>
    <definedName name="Excel_BuiltIn_Print_Area" localSheetId="2">#REF!</definedName>
    <definedName name="Excel_BuiltIn_Print_Area" localSheetId="6">#REF!</definedName>
    <definedName name="Excel_BuiltIn_Print_Area" localSheetId="4">#REF!</definedName>
    <definedName name="Excel_BuiltIn_Print_Area">#REF!</definedName>
    <definedName name="Excel_BuiltIn_Print_Area_1" localSheetId="1">#REF!</definedName>
    <definedName name="Excel_BuiltIn_Print_Area_1" localSheetId="2">#REF!</definedName>
    <definedName name="Excel_BuiltIn_Print_Area_1" localSheetId="6">#REF!</definedName>
    <definedName name="Excel_BuiltIn_Print_Area_1" localSheetId="4">#REF!</definedName>
    <definedName name="Excel_BuiltIn_Print_Area_1">#REF!</definedName>
    <definedName name="Excel_BuiltIn_Print_Area_1_1" localSheetId="1">#REF!</definedName>
    <definedName name="Excel_BuiltIn_Print_Area_1_1" localSheetId="2">#REF!</definedName>
    <definedName name="Excel_BuiltIn_Print_Area_1_1" localSheetId="6">#REF!</definedName>
    <definedName name="Excel_BuiltIn_Print_Area_1_1" localSheetId="4">#REF!</definedName>
    <definedName name="Excel_BuiltIn_Print_Area_1_1">#REF!</definedName>
    <definedName name="Excel_BuiltIn_Print_Area_1_1_1" localSheetId="1">#REF!</definedName>
    <definedName name="Excel_BuiltIn_Print_Area_1_1_1">"""""""(#ref!,#ref!))"""""""</definedName>
    <definedName name="Excel_BuiltIn_Print_Area_1_1_1_1" localSheetId="1">#REF!</definedName>
    <definedName name="Excel_BuiltIn_Print_Area_1_1_1_1">"""""""(#ref!,#ref!))"""""""</definedName>
    <definedName name="Excel_BuiltIn_Print_Area_1_1_1_1_1" localSheetId="1">#REF!</definedName>
    <definedName name="Excel_BuiltIn_Print_Area_1_1_1_1_1" localSheetId="2">!#REF!</definedName>
    <definedName name="Excel_BuiltIn_Print_Area_1_1_1_1_1" localSheetId="6">!#REF!</definedName>
    <definedName name="Excel_BuiltIn_Print_Area_1_1_1_1_1">!#REF!</definedName>
    <definedName name="Excel_BuiltIn_Print_Area_1_1_1_1_1_1">#REF!</definedName>
    <definedName name="Excel_BuiltIn_Print_Area_1_1_1_1_1_1_1">#REF!</definedName>
    <definedName name="Excel_BuiltIn_Print_Area_1_1_1_1_1_1_1_1">#REF!</definedName>
    <definedName name="Excel_BuiltIn_Print_Area_1_1_1_1_1_1_1_1_1">#REF!</definedName>
    <definedName name="Excel_BuiltIn_Print_Area_1_1_1_1_1_1_1_1_1_1">#REF!</definedName>
    <definedName name="Excel_BuiltIn_Print_Area_1_1_1_1_1_1_1_1_1_1_1">#REF!</definedName>
    <definedName name="Excel_BuiltIn_Print_Area_1_1_1_1_1_1_1_1_1_1_1_1">#REF!</definedName>
    <definedName name="Excel_BuiltIn_Print_Area_1_1_1_1_1_1_1_1_2">#REF!</definedName>
    <definedName name="Excel_BuiltIn_Print_Area_1_1_1_1_1_1_1_1_3">#REF!</definedName>
    <definedName name="Excel_BuiltIn_Print_Area_1_1_1_1_1_1_1_2">#REF!</definedName>
    <definedName name="Excel_BuiltIn_Print_Area_1_1_1_1_1_1_1_3">#REF!</definedName>
    <definedName name="Excel_BuiltIn_Print_Area_1_2" localSheetId="1">!#REF!</definedName>
    <definedName name="Excel_BuiltIn_Print_Area_1_2" localSheetId="2">!#REF!</definedName>
    <definedName name="Excel_BuiltIn_Print_Area_1_2" localSheetId="6">!#REF!</definedName>
    <definedName name="Excel_BuiltIn_Print_Area_1_2">!#REF!</definedName>
    <definedName name="Excel_BuiltIn_Print_Area_1_3" localSheetId="1">!#REF!</definedName>
    <definedName name="Excel_BuiltIn_Print_Area_1_3" localSheetId="2">!#REF!</definedName>
    <definedName name="Excel_BuiltIn_Print_Area_1_3" localSheetId="6">!#REF!</definedName>
    <definedName name="Excel_BuiltIn_Print_Area_1_3">!#REF!</definedName>
    <definedName name="Excel_BuiltIn_Print_Area_1_4" localSheetId="1">!#REF!</definedName>
    <definedName name="Excel_BuiltIn_Print_Area_1_4" localSheetId="2">!#REF!</definedName>
    <definedName name="Excel_BuiltIn_Print_Area_1_4" localSheetId="6">!#REF!</definedName>
    <definedName name="Excel_BuiltIn_Print_Area_1_4">!#REF!</definedName>
    <definedName name="Excel_BuiltIn_Print_Area_10" localSheetId="1">#REF!</definedName>
    <definedName name="Excel_BuiltIn_Print_Area_10" localSheetId="2">#REF!</definedName>
    <definedName name="Excel_BuiltIn_Print_Area_10" localSheetId="6">#REF!</definedName>
    <definedName name="Excel_BuiltIn_Print_Area_10" localSheetId="4">#REF!</definedName>
    <definedName name="Excel_BuiltIn_Print_Area_10">#REF!</definedName>
    <definedName name="Excel_BuiltIn_Print_Area_11" localSheetId="1">!#REF!</definedName>
    <definedName name="Excel_BuiltIn_Print_Area_11" localSheetId="2">!#REF!</definedName>
    <definedName name="Excel_BuiltIn_Print_Area_11" localSheetId="6">!#REF!</definedName>
    <definedName name="Excel_BuiltIn_Print_Area_11">!#REF!</definedName>
    <definedName name="Excel_BuiltIn_Print_Area_11_1" localSheetId="1">!#REF!</definedName>
    <definedName name="Excel_BuiltIn_Print_Area_11_1" localSheetId="2">!#REF!</definedName>
    <definedName name="Excel_BuiltIn_Print_Area_11_1" localSheetId="6">!#REF!</definedName>
    <definedName name="Excel_BuiltIn_Print_Area_11_1">!#REF!</definedName>
    <definedName name="Excel_BuiltIn_Print_Area_11_2" localSheetId="1">!#REF!</definedName>
    <definedName name="Excel_BuiltIn_Print_Area_11_2" localSheetId="2">!#REF!</definedName>
    <definedName name="Excel_BuiltIn_Print_Area_11_2" localSheetId="6">!#REF!</definedName>
    <definedName name="Excel_BuiltIn_Print_Area_11_2">!#REF!</definedName>
    <definedName name="Excel_BuiltIn_Print_Area_11_3" localSheetId="1">!#REF!</definedName>
    <definedName name="Excel_BuiltIn_Print_Area_11_3" localSheetId="2">!#REF!</definedName>
    <definedName name="Excel_BuiltIn_Print_Area_11_3" localSheetId="6">!#REF!</definedName>
    <definedName name="Excel_BuiltIn_Print_Area_11_3">!#REF!</definedName>
    <definedName name="Excel_BuiltIn_Print_Area_11_4" localSheetId="1">!#REF!</definedName>
    <definedName name="Excel_BuiltIn_Print_Area_11_4" localSheetId="2">!#REF!</definedName>
    <definedName name="Excel_BuiltIn_Print_Area_11_4" localSheetId="6">!#REF!</definedName>
    <definedName name="Excel_BuiltIn_Print_Area_11_4">!#REF!</definedName>
    <definedName name="Excel_BuiltIn_Print_Area_2" localSheetId="1">#REF!</definedName>
    <definedName name="Excel_BuiltIn_Print_Area_2" localSheetId="2">#REF!</definedName>
    <definedName name="Excel_BuiltIn_Print_Area_2" localSheetId="6">#REF!</definedName>
    <definedName name="Excel_BuiltIn_Print_Area_2" localSheetId="4">#REF!</definedName>
    <definedName name="Excel_BuiltIn_Print_Area_2">#REF!</definedName>
    <definedName name="Excel_BuiltIn_Print_Area_2_1" localSheetId="1">NA()</definedName>
    <definedName name="Excel_BuiltIn_Print_Area_2_1" localSheetId="2">!#REF!</definedName>
    <definedName name="Excel_BuiltIn_Print_Area_2_1" localSheetId="6">!#REF!</definedName>
    <definedName name="Excel_BuiltIn_Print_Area_2_1">!#REF!</definedName>
    <definedName name="Excel_BuiltIn_Print_Area_2_1_1" localSheetId="1">#REF!</definedName>
    <definedName name="Excel_BuiltIn_Print_Area_2_1_1" localSheetId="2">#REF!</definedName>
    <definedName name="Excel_BuiltIn_Print_Area_2_1_1" localSheetId="6">#REF!</definedName>
    <definedName name="Excel_BuiltIn_Print_Area_2_1_1" localSheetId="4">#REF!</definedName>
    <definedName name="Excel_BuiltIn_Print_Area_2_1_1">#REF!</definedName>
    <definedName name="Excel_BuiltIn_Print_Area_2_1_1_1">NA()</definedName>
    <definedName name="Excel_BuiltIn_Print_Area_2_1_2" localSheetId="1">!#REF!</definedName>
    <definedName name="Excel_BuiltIn_Print_Area_2_1_2" localSheetId="2">!#REF!</definedName>
    <definedName name="Excel_BuiltIn_Print_Area_2_1_2" localSheetId="6">!#REF!</definedName>
    <definedName name="Excel_BuiltIn_Print_Area_2_1_2">!#REF!</definedName>
    <definedName name="Excel_BuiltIn_Print_Area_2_1_3" localSheetId="1">!#REF!</definedName>
    <definedName name="Excel_BuiltIn_Print_Area_2_1_3" localSheetId="2">!#REF!</definedName>
    <definedName name="Excel_BuiltIn_Print_Area_2_1_3" localSheetId="6">!#REF!</definedName>
    <definedName name="Excel_BuiltIn_Print_Area_2_1_3">!#REF!</definedName>
    <definedName name="Excel_BuiltIn_Print_Area_2_1_4" localSheetId="1">!#REF!</definedName>
    <definedName name="Excel_BuiltIn_Print_Area_2_1_4" localSheetId="2">!#REF!</definedName>
    <definedName name="Excel_BuiltIn_Print_Area_2_1_4" localSheetId="6">!#REF!</definedName>
    <definedName name="Excel_BuiltIn_Print_Area_2_1_4">!#REF!</definedName>
    <definedName name="Excel_BuiltIn_Print_Area_2_2" localSheetId="1">!#REF!</definedName>
    <definedName name="Excel_BuiltIn_Print_Area_2_2" localSheetId="2">!#REF!</definedName>
    <definedName name="Excel_BuiltIn_Print_Area_2_2" localSheetId="6">!#REF!</definedName>
    <definedName name="Excel_BuiltIn_Print_Area_2_2">!#REF!</definedName>
    <definedName name="Excel_BuiltIn_Print_Area_2_3" localSheetId="1">!#REF!</definedName>
    <definedName name="Excel_BuiltIn_Print_Area_2_3" localSheetId="2">!#REF!</definedName>
    <definedName name="Excel_BuiltIn_Print_Area_2_3" localSheetId="6">!#REF!</definedName>
    <definedName name="Excel_BuiltIn_Print_Area_2_3">!#REF!</definedName>
    <definedName name="Excel_BuiltIn_Print_Area_2_4" localSheetId="1">!#REF!</definedName>
    <definedName name="Excel_BuiltIn_Print_Area_2_4" localSheetId="2">!#REF!</definedName>
    <definedName name="Excel_BuiltIn_Print_Area_2_4" localSheetId="6">!#REF!</definedName>
    <definedName name="Excel_BuiltIn_Print_Area_2_4">!#REF!</definedName>
    <definedName name="Excel_BuiltIn_Print_Area_3" localSheetId="1">#REF!</definedName>
    <definedName name="Excel_BuiltIn_Print_Area_3" localSheetId="2">!#REF!</definedName>
    <definedName name="Excel_BuiltIn_Print_Area_3" localSheetId="6">!#REF!</definedName>
    <definedName name="Excel_BuiltIn_Print_Area_3">!#REF!</definedName>
    <definedName name="Excel_BuiltIn_Print_Area_3_1">#REF!</definedName>
    <definedName name="Excel_BuiltIn_Print_Area_3_1_1" localSheetId="1">#REF!</definedName>
    <definedName name="Excel_BuiltIn_Print_Area_3_1_1" localSheetId="2">#REF!</definedName>
    <definedName name="Excel_BuiltIn_Print_Area_3_1_1" localSheetId="6">#REF!</definedName>
    <definedName name="Excel_BuiltIn_Print_Area_3_1_1" localSheetId="4">#REF!</definedName>
    <definedName name="Excel_BuiltIn_Print_Area_3_1_1">#REF!</definedName>
    <definedName name="Excel_BuiltIn_Print_Area_3_1_1_1">#REF!</definedName>
    <definedName name="Excel_BuiltIn_Print_Area_4" localSheetId="1">#REF!</definedName>
    <definedName name="Excel_BuiltIn_Print_Area_4" localSheetId="2">#REF!</definedName>
    <definedName name="Excel_BuiltIn_Print_Area_4" localSheetId="6">#REF!</definedName>
    <definedName name="Excel_BuiltIn_Print_Area_4" localSheetId="4">#REF!</definedName>
    <definedName name="Excel_BuiltIn_Print_Area_4">#REF!</definedName>
    <definedName name="Excel_BuiltIn_Print_Area_4_1">#REF!</definedName>
    <definedName name="Excel_BuiltIn_Print_Area_5" localSheetId="1">#REF!</definedName>
    <definedName name="Excel_BuiltIn_Print_Area_5" localSheetId="2">#REF!</definedName>
    <definedName name="Excel_BuiltIn_Print_Area_5" localSheetId="6">#REF!</definedName>
    <definedName name="Excel_BuiltIn_Print_Area_5" localSheetId="4">#REF!</definedName>
    <definedName name="Excel_BuiltIn_Print_Area_5">#REF!</definedName>
    <definedName name="Excel_BuiltIn_Print_Area_5_1">#REF!</definedName>
    <definedName name="Excel_BuiltIn_Print_Area_5_1_1">#REF!</definedName>
    <definedName name="Excel_BuiltIn_Print_Area_5_1_1_1">#REF!</definedName>
    <definedName name="Excel_BuiltIn_Print_Area_6" localSheetId="1">#REF!</definedName>
    <definedName name="Excel_BuiltIn_Print_Area_6" localSheetId="2">#REF!</definedName>
    <definedName name="Excel_BuiltIn_Print_Area_6" localSheetId="6">#REF!</definedName>
    <definedName name="Excel_BuiltIn_Print_Area_6" localSheetId="4">#REF!</definedName>
    <definedName name="Excel_BuiltIn_Print_Area_6">#REF!</definedName>
    <definedName name="Excel_BuiltIn_Print_Area_6_1">#REF!</definedName>
    <definedName name="Excel_BuiltIn_Print_Area_7" localSheetId="1">!#REF!</definedName>
    <definedName name="Excel_BuiltIn_Print_Area_7" localSheetId="2">!#REF!</definedName>
    <definedName name="Excel_BuiltIn_Print_Area_7" localSheetId="6">!#REF!</definedName>
    <definedName name="Excel_BuiltIn_Print_Area_7">!#REF!</definedName>
    <definedName name="Excel_BuiltIn_Print_Area_8" localSheetId="1">#REF!</definedName>
    <definedName name="Excel_BuiltIn_Print_Area_8" localSheetId="2">#REF!</definedName>
    <definedName name="Excel_BuiltIn_Print_Area_8" localSheetId="6">#REF!</definedName>
    <definedName name="Excel_BuiltIn_Print_Area_8" localSheetId="4">#REF!</definedName>
    <definedName name="Excel_BuiltIn_Print_Area_8">#REF!</definedName>
    <definedName name="Excel_BuiltIn_Print_Area_9" localSheetId="1">#REF!</definedName>
    <definedName name="Excel_BuiltIn_Print_Area_9" localSheetId="2">#REF!</definedName>
    <definedName name="Excel_BuiltIn_Print_Area_9" localSheetId="6">#REF!</definedName>
    <definedName name="Excel_BuiltIn_Print_Area_9" localSheetId="4">#REF!</definedName>
    <definedName name="Excel_BuiltIn_Print_Area_9">#REF!</definedName>
    <definedName name="Excel_BuiltIn_Print_Titles" localSheetId="1">#REF!</definedName>
    <definedName name="Excel_BuiltIn_Print_Titles" localSheetId="2">#REF!</definedName>
    <definedName name="Excel_BuiltIn_Print_Titles" localSheetId="6">#REF!</definedName>
    <definedName name="Excel_BuiltIn_Print_Titles" localSheetId="4">#REF!</definedName>
    <definedName name="Excel_BuiltIn_Print_Titles">#REF!</definedName>
    <definedName name="Excel_BuiltIn_Print_Titles_1">NA()</definedName>
    <definedName name="Excel_BuiltIn_Print_Titles_1_1">#REF!</definedName>
    <definedName name="Excel_BuiltIn_Print_Titles_1_1_1">#REF!</definedName>
    <definedName name="Excel_BuiltIn_Print_Titles_1_1_1_1">#REF!</definedName>
    <definedName name="Excel_BuiltIn_Print_Titles_1_1_1_1_1">#REF!</definedName>
    <definedName name="Excel_BuiltIn_Print_Titles_1_1_1_1_1_1">#REF!</definedName>
    <definedName name="Excel_BuiltIn_Print_Titles_1_1_1_1_1_1_1">#REF!</definedName>
    <definedName name="Excel_BuiltIn_Print_Titles_1_1_1_1_1_1_1_1">#REF!</definedName>
    <definedName name="Excel_BuiltIn_Print_Titles_1_1_1_1_1_1_1_1_1">#REF!</definedName>
    <definedName name="Excel_BuiltIn_Print_Titles_10">#REF!</definedName>
    <definedName name="Excel_BuiltIn_Print_Titles_11" localSheetId="1">!#REF!</definedName>
    <definedName name="Excel_BuiltIn_Print_Titles_11" localSheetId="2">!#REF!</definedName>
    <definedName name="Excel_BuiltIn_Print_Titles_11" localSheetId="6">!#REF!</definedName>
    <definedName name="Excel_BuiltIn_Print_Titles_11">!#REF!</definedName>
    <definedName name="Excel_BuiltIn_Print_Titles_11_1" localSheetId="1">!#REF!</definedName>
    <definedName name="Excel_BuiltIn_Print_Titles_11_1" localSheetId="2">!#REF!</definedName>
    <definedName name="Excel_BuiltIn_Print_Titles_11_1" localSheetId="6">!#REF!</definedName>
    <definedName name="Excel_BuiltIn_Print_Titles_11_1">!#REF!</definedName>
    <definedName name="Excel_BuiltIn_Print_Titles_11_2" localSheetId="1">!#REF!</definedName>
    <definedName name="Excel_BuiltIn_Print_Titles_11_2" localSheetId="2">!#REF!</definedName>
    <definedName name="Excel_BuiltIn_Print_Titles_11_2" localSheetId="6">!#REF!</definedName>
    <definedName name="Excel_BuiltIn_Print_Titles_11_2">!#REF!</definedName>
    <definedName name="Excel_BuiltIn_Print_Titles_11_3" localSheetId="1">!#REF!</definedName>
    <definedName name="Excel_BuiltIn_Print_Titles_11_3" localSheetId="2">!#REF!</definedName>
    <definedName name="Excel_BuiltIn_Print_Titles_11_3" localSheetId="6">!#REF!</definedName>
    <definedName name="Excel_BuiltIn_Print_Titles_11_3">!#REF!</definedName>
    <definedName name="Excel_BuiltIn_Print_Titles_11_4" localSheetId="1">!#REF!</definedName>
    <definedName name="Excel_BuiltIn_Print_Titles_11_4" localSheetId="2">!#REF!</definedName>
    <definedName name="Excel_BuiltIn_Print_Titles_11_4" localSheetId="6">!#REF!</definedName>
    <definedName name="Excel_BuiltIn_Print_Titles_11_4">!#REF!</definedName>
    <definedName name="Excel_BuiltIn_print_titles_12" localSheetId="1">!#REF!</definedName>
    <definedName name="Excel_BuiltIn_print_titles_12" localSheetId="2">!#REF!</definedName>
    <definedName name="Excel_BuiltIn_print_titles_12" localSheetId="6">!#REF!</definedName>
    <definedName name="Excel_BuiltIn_print_titles_12">!#REF!</definedName>
    <definedName name="Excel_BuiltIn_print_titles_12_1" localSheetId="1">!#REF!</definedName>
    <definedName name="Excel_BuiltIn_print_titles_12_1" localSheetId="2">!#REF!</definedName>
    <definedName name="Excel_BuiltIn_print_titles_12_1" localSheetId="6">!#REF!</definedName>
    <definedName name="Excel_BuiltIn_print_titles_12_1">!#REF!</definedName>
    <definedName name="Excel_BuiltIn_print_titles_12_2" localSheetId="1">!#REF!</definedName>
    <definedName name="Excel_BuiltIn_print_titles_12_2" localSheetId="2">!#REF!</definedName>
    <definedName name="Excel_BuiltIn_print_titles_12_2" localSheetId="6">!#REF!</definedName>
    <definedName name="Excel_BuiltIn_print_titles_12_2">!#REF!</definedName>
    <definedName name="Excel_BuiltIn_print_titles_12_3" localSheetId="1">!#REF!</definedName>
    <definedName name="Excel_BuiltIn_print_titles_12_3" localSheetId="2">!#REF!</definedName>
    <definedName name="Excel_BuiltIn_print_titles_12_3" localSheetId="6">!#REF!</definedName>
    <definedName name="Excel_BuiltIn_print_titles_12_3">!#REF!</definedName>
    <definedName name="Excel_BuiltIn_print_titles_12_4" localSheetId="1">!#REF!</definedName>
    <definedName name="Excel_BuiltIn_print_titles_12_4" localSheetId="2">!#REF!</definedName>
    <definedName name="Excel_BuiltIn_print_titles_12_4" localSheetId="6">!#REF!</definedName>
    <definedName name="Excel_BuiltIn_print_titles_12_4">!#REF!</definedName>
    <definedName name="Excel_BuiltIn_Print_Titles_13" localSheetId="1">!#REF!</definedName>
    <definedName name="Excel_BuiltIn_Print_Titles_13" localSheetId="2">!#REF!</definedName>
    <definedName name="Excel_BuiltIn_Print_Titles_13" localSheetId="6">!#REF!</definedName>
    <definedName name="Excel_BuiltIn_Print_Titles_13">!#REF!</definedName>
    <definedName name="Excel_BuiltIn_Print_Titles_13_1" localSheetId="1">!#REF!</definedName>
    <definedName name="Excel_BuiltIn_Print_Titles_13_1" localSheetId="2">!#REF!</definedName>
    <definedName name="Excel_BuiltIn_Print_Titles_13_1" localSheetId="6">!#REF!</definedName>
    <definedName name="Excel_BuiltIn_Print_Titles_13_1">!#REF!</definedName>
    <definedName name="Excel_BuiltIn_Print_Titles_13_2" localSheetId="1">!#REF!</definedName>
    <definedName name="Excel_BuiltIn_Print_Titles_13_2" localSheetId="2">!#REF!</definedName>
    <definedName name="Excel_BuiltIn_Print_Titles_13_2" localSheetId="6">!#REF!</definedName>
    <definedName name="Excel_BuiltIn_Print_Titles_13_2">!#REF!</definedName>
    <definedName name="Excel_BuiltIn_Print_Titles_13_3" localSheetId="1">!#REF!</definedName>
    <definedName name="Excel_BuiltIn_Print_Titles_13_3" localSheetId="2">!#REF!</definedName>
    <definedName name="Excel_BuiltIn_Print_Titles_13_3" localSheetId="6">!#REF!</definedName>
    <definedName name="Excel_BuiltIn_Print_Titles_13_3">!#REF!</definedName>
    <definedName name="Excel_BuiltIn_Print_Titles_13_4" localSheetId="1">!#REF!</definedName>
    <definedName name="Excel_BuiltIn_Print_Titles_13_4" localSheetId="2">!#REF!</definedName>
    <definedName name="Excel_BuiltIn_Print_Titles_13_4" localSheetId="6">!#REF!</definedName>
    <definedName name="Excel_BuiltIn_Print_Titles_13_4">!#REF!</definedName>
    <definedName name="Excel_BuiltIn_Print_Titles_2" localSheetId="1">#REF!</definedName>
    <definedName name="Excel_BuiltIn_Print_Titles_2" localSheetId="2">#REF!</definedName>
    <definedName name="Excel_BuiltIn_Print_Titles_2" localSheetId="6">#REF!</definedName>
    <definedName name="Excel_BuiltIn_Print_Titles_2" localSheetId="4">#REF!</definedName>
    <definedName name="Excel_BuiltIn_Print_Titles_2">#REF!</definedName>
    <definedName name="Excel_BuiltIn_Print_Titles_2_1" localSheetId="1">#REF!</definedName>
    <definedName name="Excel_BuiltIn_Print_Titles_2_1" localSheetId="2">#REF!</definedName>
    <definedName name="Excel_BuiltIn_Print_Titles_2_1" localSheetId="6">#REF!</definedName>
    <definedName name="Excel_BuiltIn_Print_Titles_2_1" localSheetId="4">#REF!</definedName>
    <definedName name="Excel_BuiltIn_Print_Titles_2_1">#REF!</definedName>
    <definedName name="Excel_BuiltIn_Print_Titles_2_1_1" localSheetId="1">#REF!</definedName>
    <definedName name="Excel_BuiltIn_Print_Titles_2_1_1" localSheetId="2">#REF!</definedName>
    <definedName name="Excel_BuiltIn_Print_Titles_2_1_1" localSheetId="6">#REF!</definedName>
    <definedName name="Excel_BuiltIn_Print_Titles_2_1_1" localSheetId="4">#REF!</definedName>
    <definedName name="Excel_BuiltIn_Print_Titles_2_1_1">#REF!</definedName>
    <definedName name="Excel_BuiltIn_Print_Titles_2_1_1_1">#REF!</definedName>
    <definedName name="Excel_BuiltIn_Print_Titles_2_1_1_1_1">#REF!</definedName>
    <definedName name="Excel_BuiltIn_Print_Titles_2_1_1_1_1_1">#REF!</definedName>
    <definedName name="Excel_BuiltIn_Print_Titles_2_1_1_1_1_1_1">#REF!</definedName>
    <definedName name="Excel_BuiltIn_Print_Titles_2_2" localSheetId="1">!#REF!</definedName>
    <definedName name="Excel_BuiltIn_Print_Titles_2_2" localSheetId="2">!#REF!</definedName>
    <definedName name="Excel_BuiltIn_Print_Titles_2_2" localSheetId="6">!#REF!</definedName>
    <definedName name="Excel_BuiltIn_Print_Titles_2_2">!#REF!</definedName>
    <definedName name="Excel_BuiltIn_Print_Titles_2_3" localSheetId="1">!#REF!</definedName>
    <definedName name="Excel_BuiltIn_Print_Titles_2_3" localSheetId="2">!#REF!</definedName>
    <definedName name="Excel_BuiltIn_Print_Titles_2_3" localSheetId="6">!#REF!</definedName>
    <definedName name="Excel_BuiltIn_Print_Titles_2_3">!#REF!</definedName>
    <definedName name="Excel_BuiltIn_Print_Titles_2_4" localSheetId="1">!#REF!</definedName>
    <definedName name="Excel_BuiltIn_Print_Titles_2_4" localSheetId="2">!#REF!</definedName>
    <definedName name="Excel_BuiltIn_Print_Titles_2_4" localSheetId="6">!#REF!</definedName>
    <definedName name="Excel_BuiltIn_Print_Titles_2_4">!#REF!</definedName>
    <definedName name="Excel_BuiltIn_Print_Titles_3">#REF!</definedName>
    <definedName name="Excel_BuiltIn_Print_Titles_3_1">#REF!</definedName>
    <definedName name="Excel_BuiltIn_Print_Titles_4" localSheetId="1">#REF!</definedName>
    <definedName name="Excel_BuiltIn_Print_Titles_4" localSheetId="2">#REF!</definedName>
    <definedName name="Excel_BuiltIn_Print_Titles_4" localSheetId="6">#REF!</definedName>
    <definedName name="Excel_BuiltIn_Print_Titles_4" localSheetId="4">#REF!</definedName>
    <definedName name="Excel_BuiltIn_Print_Titles_4">#REF!</definedName>
    <definedName name="Excel_BuiltIn_Print_Titles_5">#REF!</definedName>
    <definedName name="Excel_BuiltIn_Print_Titles_6" localSheetId="1">#REF!</definedName>
    <definedName name="Excel_BuiltIn_Print_Titles_6" localSheetId="2">#REF!</definedName>
    <definedName name="Excel_BuiltIn_Print_Titles_6" localSheetId="6">#REF!</definedName>
    <definedName name="Excel_BuiltIn_Print_Titles_6" localSheetId="4">#REF!</definedName>
    <definedName name="Excel_BuiltIn_Print_Titles_6">#REF!</definedName>
    <definedName name="Excel_BuiltIn_Print_Titles_7">#REF!</definedName>
    <definedName name="Excel_BuiltIn_Print_Titles_7_1">#REF!</definedName>
    <definedName name="Excel_BuiltIn_Print_Titles_7_1_1">#REF!</definedName>
    <definedName name="Excel_BuiltIn_Print_Titles_8">#REF!</definedName>
    <definedName name="Excel_BuiltIn_Print_Titles_9">#REF!</definedName>
    <definedName name="excf">#REF!</definedName>
    <definedName name="exp.joints">#REF!</definedName>
    <definedName name="Extra_Pay" localSheetId="1">#REF!</definedName>
    <definedName name="Extra_Pay" localSheetId="2">#REF!</definedName>
    <definedName name="Extra_Pay" localSheetId="6">#REF!</definedName>
    <definedName name="Extra_Pay" localSheetId="4">#REF!</definedName>
    <definedName name="Extra_Pay">#REF!</definedName>
    <definedName name="eyrlp">#REF!</definedName>
    <definedName name="f" localSheetId="1">#REF!</definedName>
    <definedName name="f" localSheetId="2">#REF!</definedName>
    <definedName name="f" localSheetId="6">#REF!</definedName>
    <definedName name="f" localSheetId="4">#REF!</definedName>
    <definedName name="f">#REF!</definedName>
    <definedName name="fac">#REF!</definedName>
    <definedName name="Fb">#REF!</definedName>
    <definedName name="feb_qty_rev_3">#REF!</definedName>
    <definedName name="feb_rev4_qty">#REF!</definedName>
    <definedName name="ffffff" localSheetId="1">#REF!</definedName>
    <definedName name="ffffff" localSheetId="2">#REF!</definedName>
    <definedName name="ffffff" localSheetId="6">#REF!</definedName>
    <definedName name="ffffff" localSheetId="4">#REF!</definedName>
    <definedName name="ffffff">#REF!</definedName>
    <definedName name="fgf">#REF!</definedName>
    <definedName name="Fh">#REF!</definedName>
    <definedName name="Fhwl">#REF!</definedName>
    <definedName name="filtermaterial">#REF!</definedName>
    <definedName name="Fine_Sand" localSheetId="1">#REF!</definedName>
    <definedName name="Fine_Sand" localSheetId="2">#REF!</definedName>
    <definedName name="Fine_Sand" localSheetId="6">#REF!</definedName>
    <definedName name="Fine_Sand" localSheetId="4">#REF!</definedName>
    <definedName name="Fine_Sand">#REF!</definedName>
    <definedName name="Finish13.6.1">#REF!</definedName>
    <definedName name="Finishing13.9.1">#REF!</definedName>
    <definedName name="FIT">#REF!</definedName>
    <definedName name="FIT___0">#REF!</definedName>
    <definedName name="FIT___13">#REF!</definedName>
    <definedName name="Fl">#REF!</definedName>
    <definedName name="Flame_Finished_Granite_Green_Fanatsy" localSheetId="1">#REF!</definedName>
    <definedName name="Flame_Finished_Granite_Green_Fanatsy" localSheetId="2">#REF!</definedName>
    <definedName name="Flame_Finished_Granite_Green_Fanatsy" localSheetId="6">#REF!</definedName>
    <definedName name="Flame_Finished_Granite_Green_Fanatsy" localSheetId="4">#REF!</definedName>
    <definedName name="Flame_Finished_Granite_Green_Fanatsy">#REF!</definedName>
    <definedName name="flatstone">#REF!</definedName>
    <definedName name="floor" localSheetId="1">#REF!</definedName>
    <definedName name="floor" localSheetId="2">#REF!</definedName>
    <definedName name="floor" localSheetId="6">#REF!</definedName>
    <definedName name="floor" localSheetId="4">#REF!</definedName>
    <definedName name="floor">#REF!</definedName>
    <definedName name="Flooring11.1.2">#REF!</definedName>
    <definedName name="Flooring11.7">#REF!</definedName>
    <definedName name="Floorsqty">#REF!</definedName>
    <definedName name="Floriana_Marble" localSheetId="1">#REF!</definedName>
    <definedName name="Floriana_Marble" localSheetId="2">#REF!</definedName>
    <definedName name="Floriana_Marble" localSheetId="6">#REF!</definedName>
    <definedName name="Floriana_Marble" localSheetId="4">#REF!</definedName>
    <definedName name="Floriana_Marble">#REF!</definedName>
    <definedName name="fm">#REF!</definedName>
    <definedName name="fo">#REF!</definedName>
    <definedName name="Footings">#REF!</definedName>
    <definedName name="Formula1">#REF!</definedName>
    <definedName name="Formula2">#REF!</definedName>
    <definedName name="Formwork5.9.1">#REF!</definedName>
    <definedName name="Formwork5.9.2">#REF!</definedName>
    <definedName name="Formwork5.9.3">#REF!</definedName>
    <definedName name="Formwork5.9.9">#REF!</definedName>
    <definedName name="Fp">#REF!</definedName>
    <definedName name="From" localSheetId="1">#REF!</definedName>
    <definedName name="From" localSheetId="2">#REF!</definedName>
    <definedName name="From" localSheetId="6">#REF!</definedName>
    <definedName name="From" localSheetId="4">#REF!</definedName>
    <definedName name="From">#REF!</definedName>
    <definedName name="Fs">#REF!</definedName>
    <definedName name="fsfsafsd...loo" localSheetId="1">!#REF!</definedName>
    <definedName name="fsfsafsd...loo" localSheetId="2">!#REF!</definedName>
    <definedName name="fsfsafsd...loo" localSheetId="6">!#REF!</definedName>
    <definedName name="fsfsafsd...loo">!#REF!</definedName>
    <definedName name="fsg">#REF!</definedName>
    <definedName name="Fuel_Coal" localSheetId="1">#REF!</definedName>
    <definedName name="Fuel_Coal" localSheetId="2">#REF!</definedName>
    <definedName name="Fuel_Coal" localSheetId="6">#REF!</definedName>
    <definedName name="Fuel_Coal" localSheetId="4">#REF!</definedName>
    <definedName name="Fuel_Coal">#REF!</definedName>
    <definedName name="Full_Print" localSheetId="1">#REF!</definedName>
    <definedName name="Full_Print" localSheetId="2">#REF!</definedName>
    <definedName name="Full_Print" localSheetId="6">#REF!</definedName>
    <definedName name="Full_Print" localSheetId="4">#REF!</definedName>
    <definedName name="Full_Print">#REF!</definedName>
    <definedName name="Fuse" localSheetId="1">#REF!</definedName>
    <definedName name="Fuse" localSheetId="2">#REF!</definedName>
    <definedName name="Fuse" localSheetId="6">#REF!</definedName>
    <definedName name="Fuse" localSheetId="4">#REF!</definedName>
    <definedName name="Fuse">#REF!</definedName>
    <definedName name="Fv">#REF!</definedName>
    <definedName name="FX">#REF!</definedName>
    <definedName name="g" localSheetId="1">#REF!</definedName>
    <definedName name="g" localSheetId="2">#REF!</definedName>
    <definedName name="g" localSheetId="6">#REF!</definedName>
    <definedName name="g" localSheetId="4">#REF!</definedName>
    <definedName name="g">#REF!</definedName>
    <definedName name="gama">#REF!</definedName>
    <definedName name="gamah">#REF!</definedName>
    <definedName name="gen" localSheetId="1">#REF!</definedName>
    <definedName name="gen" localSheetId="2">#REF!</definedName>
    <definedName name="gen" localSheetId="6">#REF!</definedName>
    <definedName name="gen" localSheetId="4">#REF!</definedName>
    <definedName name="gen">#REF!</definedName>
    <definedName name="GF" localSheetId="1">#REF!</definedName>
    <definedName name="GF" localSheetId="2">#REF!</definedName>
    <definedName name="GF" localSheetId="6">#REF!</definedName>
    <definedName name="GF" localSheetId="4">#REF!</definedName>
    <definedName name="GF">#REF!</definedName>
    <definedName name="GHJT">#REF!</definedName>
    <definedName name="GL" localSheetId="1">#REF!</definedName>
    <definedName name="GL" localSheetId="2">#REF!</definedName>
    <definedName name="GL" localSheetId="6">#REF!</definedName>
    <definedName name="GL" localSheetId="4">#REF!</definedName>
    <definedName name="GL">#REF!</definedName>
    <definedName name="GLA" localSheetId="1">#REF!</definedName>
    <definedName name="GLA" localSheetId="2">#REF!</definedName>
    <definedName name="GLA" localSheetId="6">#REF!</definedName>
    <definedName name="GLA" localSheetId="4">#REF!</definedName>
    <definedName name="GLA">#REF!</definedName>
    <definedName name="GP" localSheetId="1">#REF!</definedName>
    <definedName name="GP" localSheetId="2">#REF!</definedName>
    <definedName name="GP" localSheetId="6">#REF!</definedName>
    <definedName name="GP" localSheetId="4">#REF!</definedName>
    <definedName name="GP">#REF!</definedName>
    <definedName name="GR" localSheetId="1">#REF!</definedName>
    <definedName name="GR" localSheetId="2">#REF!</definedName>
    <definedName name="GR" localSheetId="6">#REF!</definedName>
    <definedName name="GR" localSheetId="4">#REF!</definedName>
    <definedName name="GR">#REF!</definedName>
    <definedName name="granite_brown" localSheetId="1">#REF!</definedName>
    <definedName name="granite_brown" localSheetId="2">#REF!</definedName>
    <definedName name="granite_brown" localSheetId="6">#REF!</definedName>
    <definedName name="granite_brown" localSheetId="4">#REF!</definedName>
    <definedName name="granite_brown">#REF!</definedName>
    <definedName name="grind" localSheetId="1">#REF!</definedName>
    <definedName name="grind" localSheetId="2">#REF!</definedName>
    <definedName name="grind" localSheetId="6">#REF!</definedName>
    <definedName name="grind" localSheetId="4">#REF!</definedName>
    <definedName name="grind">#REF!</definedName>
    <definedName name="Group1">#REF!</definedName>
    <definedName name="Group2">#REF!</definedName>
    <definedName name="Group3">#REF!</definedName>
    <definedName name="Group4">#REF!</definedName>
    <definedName name="gs">#REF!</definedName>
    <definedName name="h" localSheetId="1">#REF!</definedName>
    <definedName name="h" localSheetId="2">#REF!</definedName>
    <definedName name="h" localSheetId="6">#REF!</definedName>
    <definedName name="h" localSheetId="4">#REF!</definedName>
    <definedName name="h">#REF!</definedName>
    <definedName name="H___0">#REF!</definedName>
    <definedName name="H___13">#REF!</definedName>
    <definedName name="H0">#REF!</definedName>
    <definedName name="H0___0">#REF!</definedName>
    <definedName name="H0___13">#REF!</definedName>
    <definedName name="HARI">#REF!</definedName>
    <definedName name="Header_Row" localSheetId="4">ROW(#REF!)</definedName>
    <definedName name="Header_Row">ROW(#REF!)</definedName>
    <definedName name="Hel" localSheetId="1">'[21]labour rates'!$C$5</definedName>
    <definedName name="Hel" localSheetId="6">#REF!</definedName>
    <definedName name="Hel" localSheetId="4">'[22]labour rates'!$C$5</definedName>
    <definedName name="Hel">'[23]labour rates'!$C$5</definedName>
    <definedName name="hf">#REF!</definedName>
    <definedName name="hh">#REF!</definedName>
    <definedName name="hh___0">#REF!</definedName>
    <definedName name="hh___13">#REF!</definedName>
    <definedName name="hi">#REF!</definedName>
    <definedName name="HINDHUSTAN">#REF!</definedName>
    <definedName name="HIns">#REF!</definedName>
    <definedName name="hmp" localSheetId="1">#REF!</definedName>
    <definedName name="hmp" localSheetId="2">#REF!</definedName>
    <definedName name="hmp" localSheetId="6">#REF!</definedName>
    <definedName name="hmp" localSheetId="4">#REF!</definedName>
    <definedName name="hmp">#REF!</definedName>
    <definedName name="ho">#REF!</definedName>
    <definedName name="ho___0">#REF!</definedName>
    <definedName name="ho___13">#REF!</definedName>
    <definedName name="hoi">#REF!</definedName>
    <definedName name="hS">#REF!</definedName>
    <definedName name="hS___0">#REF!</definedName>
    <definedName name="hS___13">#REF!</definedName>
    <definedName name="HTML_CodePage" hidden="1">1252</definedName>
    <definedName name="HTML_Control" hidden="1">{"'Sheet1'!$A$4386:$N$4591"}</definedName>
    <definedName name="HTML_Description" hidden="1">""</definedName>
    <definedName name="HTML_Email" hidden="1">""</definedName>
    <definedName name="HTML_Header" hidden="1">"Sheet1"</definedName>
    <definedName name="HTML_LastUpdate" hidden="1">"7/1/03"</definedName>
    <definedName name="HTML_LineAfter" hidden="1">FALSE</definedName>
    <definedName name="HTML_LineBefore" hidden="1">FALSE</definedName>
    <definedName name="HTML_Name" hidden="1">"m.p.raval"</definedName>
    <definedName name="HTML_OBDlg2" hidden="1">TRUE</definedName>
    <definedName name="HTML_OBDlg4" hidden="1">TRUE</definedName>
    <definedName name="HTML_OS" hidden="1">0</definedName>
    <definedName name="HTML_PathFile" hidden="1">"A:\MyHTML.htm"</definedName>
    <definedName name="HTML_Title" hidden="1">"SGSDaily Progress Report Piyaj toDharoi Pipeline"</definedName>
    <definedName name="Hu">#REF!</definedName>
    <definedName name="Hu___0">#REF!</definedName>
    <definedName name="Hu___13">#REF!</definedName>
    <definedName name="HVAC_LS" localSheetId="1">#REF!</definedName>
    <definedName name="HVAC_LS" localSheetId="2">#REF!</definedName>
    <definedName name="HVAC_LS" localSheetId="6">#REF!</definedName>
    <definedName name="HVAC_LS">#REF!</definedName>
    <definedName name="hxb">#REF!</definedName>
    <definedName name="hxi">#REF!</definedName>
    <definedName name="hysd">#REF!</definedName>
    <definedName name="I">#REF!</definedName>
    <definedName name="I___0">#REF!</definedName>
    <definedName name="I___13">#REF!</definedName>
    <definedName name="If">#REF!</definedName>
    <definedName name="Ig">#REF!</definedName>
    <definedName name="Ig___0">#REF!</definedName>
    <definedName name="Ig___13">#REF!</definedName>
    <definedName name="IIIIKJ">#REF!</definedName>
    <definedName name="indf">#REF!</definedName>
    <definedName name="insert_rows_1">'[24]Basement Budget'!#REF!</definedName>
    <definedName name="insertplate_and_exp_joint">#REF!</definedName>
    <definedName name="Instf">[19]factors!$J$12</definedName>
    <definedName name="Int" localSheetId="1">#REF!</definedName>
    <definedName name="Int" localSheetId="2">#REF!</definedName>
    <definedName name="Int" localSheetId="6">#REF!</definedName>
    <definedName name="Int" localSheetId="4">#REF!</definedName>
    <definedName name="Int">#REF!</definedName>
    <definedName name="Interest_Rate" localSheetId="1">#REF!</definedName>
    <definedName name="Interest_Rate" localSheetId="2">#REF!</definedName>
    <definedName name="Interest_Rate" localSheetId="6">#REF!</definedName>
    <definedName name="Interest_Rate" localSheetId="4">#REF!</definedName>
    <definedName name="Interest_Rate">#REF!</definedName>
    <definedName name="IOLIST">'[25]IO LIST'!$A$1:$O$134</definedName>
    <definedName name="ipu">#REF!</definedName>
    <definedName name="ipu___0">#REF!</definedName>
    <definedName name="ipu___13">#REF!</definedName>
    <definedName name="Is">#REF!</definedName>
    <definedName name="ItemTotal" localSheetId="1">[26]BOQ!#REF!</definedName>
    <definedName name="ItemTotal" localSheetId="2">[26]BOQ!#REF!</definedName>
    <definedName name="ItemTotal" localSheetId="6">[26]BOQ!#REF!</definedName>
    <definedName name="ItemTotal">[26]BOQ!#REF!</definedName>
    <definedName name="j" localSheetId="1">#REF!</definedName>
    <definedName name="j" localSheetId="2">#REF!</definedName>
    <definedName name="j" localSheetId="6">#REF!</definedName>
    <definedName name="j" localSheetId="4">#REF!</definedName>
    <definedName name="j">#REF!</definedName>
    <definedName name="Jamuna_Sand" localSheetId="1">#REF!</definedName>
    <definedName name="Jamuna_Sand" localSheetId="2">#REF!</definedName>
    <definedName name="Jamuna_Sand" localSheetId="6">#REF!</definedName>
    <definedName name="Jamuna_Sand" localSheetId="4">#REF!</definedName>
    <definedName name="Jamuna_Sand">#REF!</definedName>
    <definedName name="JEJS">#REF!</definedName>
    <definedName name="JEJS___0">#REF!</definedName>
    <definedName name="JEJS___11">#REF!</definedName>
    <definedName name="JEJS___12">#REF!</definedName>
    <definedName name="JEJS___13">#REF!</definedName>
    <definedName name="JEJS___4">#REF!</definedName>
    <definedName name="job">#REF!</definedName>
    <definedName name="job___0">#REF!</definedName>
    <definedName name="job___11">#REF!</definedName>
    <definedName name="job___12">#REF!</definedName>
    <definedName name="JobID" localSheetId="1">#REF!</definedName>
    <definedName name="JobID" localSheetId="2">!#REF!</definedName>
    <definedName name="JobID" localSheetId="6">!#REF!</definedName>
    <definedName name="JobID">!#REF!</definedName>
    <definedName name="Jobtypes_3">[27]FORM7!$R$3:$S$7</definedName>
    <definedName name="johnson1">#REF!</definedName>
    <definedName name="joint" localSheetId="1">#REF!</definedName>
    <definedName name="joint" localSheetId="2">#REF!</definedName>
    <definedName name="joint" localSheetId="6">#REF!</definedName>
    <definedName name="joint" localSheetId="4">#REF!</definedName>
    <definedName name="joint">#REF!</definedName>
    <definedName name="june">#REF!</definedName>
    <definedName name="k" localSheetId="1">#REF!</definedName>
    <definedName name="k" localSheetId="2">#REF!</definedName>
    <definedName name="k" localSheetId="6">#REF!</definedName>
    <definedName name="k" localSheetId="4">#REF!</definedName>
    <definedName name="k">#REF!</definedName>
    <definedName name="K___0">#REF!</definedName>
    <definedName name="K___13">#REF!</definedName>
    <definedName name="ka">#REF!</definedName>
    <definedName name="Kail_II_nd_class_board" localSheetId="1">#REF!</definedName>
    <definedName name="Kail_II_nd_class_board" localSheetId="2">#REF!</definedName>
    <definedName name="Kail_II_nd_class_board" localSheetId="6">#REF!</definedName>
    <definedName name="Kail_II_nd_class_board" localSheetId="4">#REF!</definedName>
    <definedName name="Kail_II_nd_class_board">#REF!</definedName>
    <definedName name="Kail_II_nd_class_scantling" localSheetId="1">#REF!</definedName>
    <definedName name="Kail_II_nd_class_scantling" localSheetId="2">#REF!</definedName>
    <definedName name="Kail_II_nd_class_scantling" localSheetId="6">#REF!</definedName>
    <definedName name="Kail_II_nd_class_scantling" localSheetId="4">#REF!</definedName>
    <definedName name="Kail_II_nd_class_scantling">#REF!</definedName>
    <definedName name="kal">#REF!</definedName>
    <definedName name="kapil" localSheetId="1">'[28]labour rates'!$C$6</definedName>
    <definedName name="kapil" localSheetId="4">'[22]labour rates'!$C$6</definedName>
    <definedName name="kapil">'[23]labour rates'!$C$6</definedName>
    <definedName name="KARNA">#REF!</definedName>
    <definedName name="kb">#REF!</definedName>
    <definedName name="kc">#REF!</definedName>
    <definedName name="Kerosene_Oil" localSheetId="1">#REF!</definedName>
    <definedName name="Kerosene_Oil" localSheetId="2">#REF!</definedName>
    <definedName name="Kerosene_Oil" localSheetId="6">#REF!</definedName>
    <definedName name="Kerosene_Oil" localSheetId="4">#REF!</definedName>
    <definedName name="Kerosene_Oil">#REF!</definedName>
    <definedName name="Kh">#REF!</definedName>
    <definedName name="Kh___0">#REF!</definedName>
    <definedName name="Kh___13">#REF!</definedName>
    <definedName name="khal" localSheetId="1">'[21]labour rates'!$C$4</definedName>
    <definedName name="Khal" localSheetId="6">#REF!</definedName>
    <definedName name="khal" localSheetId="4">'[22]labour rates'!$C$4</definedName>
    <definedName name="khal">'[23]labour rates'!$C$4</definedName>
    <definedName name="khd">#REF!</definedName>
    <definedName name="khf">#REF!</definedName>
    <definedName name="Ki">#REF!</definedName>
    <definedName name="Ki___0">#REF!</definedName>
    <definedName name="Ki___13">#REF!</definedName>
    <definedName name="Ki1___0">#REF!</definedName>
    <definedName name="Ki1___13">#REF!</definedName>
    <definedName name="Ki2___0">#REF!</definedName>
    <definedName name="Ki2___13">#REF!</definedName>
    <definedName name="Kii">#REF!</definedName>
    <definedName name="Kii___0">#REF!</definedName>
    <definedName name="Kii___13">#REF!</definedName>
    <definedName name="Km">#REF!</definedName>
    <definedName name="Km___0">#REF!</definedName>
    <definedName name="Km___13">#REF!</definedName>
    <definedName name="Ks">#REF!</definedName>
    <definedName name="Ks___0">#REF!</definedName>
    <definedName name="Ks___13">#REF!</definedName>
    <definedName name="ksd">#REF!</definedName>
    <definedName name="ksf">#REF!</definedName>
    <definedName name="l" localSheetId="1">#REF!</definedName>
    <definedName name="l" localSheetId="2">#REF!</definedName>
    <definedName name="l" localSheetId="6">#REF!</definedName>
    <definedName name="l" localSheetId="4">#REF!</definedName>
    <definedName name="l">#REF!</definedName>
    <definedName name="L___0">#REF!</definedName>
    <definedName name="L___13">#REF!</definedName>
    <definedName name="LAMP">#REF!</definedName>
    <definedName name="LAMP___0">#REF!</definedName>
    <definedName name="LAMP___13">#REF!</definedName>
    <definedName name="landacqcost">#REF!</definedName>
    <definedName name="Last_Row">#N/A</definedName>
    <definedName name="Lc">#REF!</definedName>
    <definedName name="Lc___0">#REF!</definedName>
    <definedName name="Lc___13">#REF!</definedName>
    <definedName name="LC_Del_Rep">'[29]Del Repair items'!#REF!</definedName>
    <definedName name="LCAR100">#REF!</definedName>
    <definedName name="Lead">#REF!</definedName>
    <definedName name="Lead2KM">#REF!</definedName>
    <definedName name="Lead4KM">#REF!</definedName>
    <definedName name="lef" localSheetId="1">#REF!</definedName>
    <definedName name="lef" localSheetId="2">!#REF!</definedName>
    <definedName name="lef" localSheetId="6">!#REF!</definedName>
    <definedName name="lef">!#REF!</definedName>
    <definedName name="lel" localSheetId="1">#REF!</definedName>
    <definedName name="lel" localSheetId="2">!#REF!</definedName>
    <definedName name="lel" localSheetId="6">!#REF!</definedName>
    <definedName name="lel">!#REF!</definedName>
    <definedName name="len">#REF!</definedName>
    <definedName name="Length__m" localSheetId="1">#REF!</definedName>
    <definedName name="Length__m" localSheetId="2">#REF!</definedName>
    <definedName name="Length__m" localSheetId="6">#REF!</definedName>
    <definedName name="Length__m" localSheetId="4">#REF!</definedName>
    <definedName name="Length__m">#REF!</definedName>
    <definedName name="levelling">#REF!</definedName>
    <definedName name="limcount" hidden="1">1</definedName>
    <definedName name="load" localSheetId="1">#REF!</definedName>
    <definedName name="load" localSheetId="2">#REF!</definedName>
    <definedName name="load" localSheetId="6">#REF!</definedName>
    <definedName name="load" localSheetId="4">#REF!</definedName>
    <definedName name="load">#REF!</definedName>
    <definedName name="Loan_Amount" localSheetId="1">#REF!</definedName>
    <definedName name="Loan_Amount" localSheetId="2">#REF!</definedName>
    <definedName name="Loan_Amount" localSheetId="6">#REF!</definedName>
    <definedName name="Loan_Amount" localSheetId="4">#REF!</definedName>
    <definedName name="Loan_Amount">#REF!</definedName>
    <definedName name="Loan_Start" localSheetId="1">#REF!</definedName>
    <definedName name="Loan_Start" localSheetId="2">#REF!</definedName>
    <definedName name="Loan_Start" localSheetId="6">#REF!</definedName>
    <definedName name="Loan_Start" localSheetId="4">#REF!</definedName>
    <definedName name="Loan_Start">#REF!</definedName>
    <definedName name="Loan_Years" localSheetId="1">#REF!</definedName>
    <definedName name="Loan_Years" localSheetId="2">#REF!</definedName>
    <definedName name="Loan_Years" localSheetId="6">#REF!</definedName>
    <definedName name="Loan_Years" localSheetId="4">#REF!</definedName>
    <definedName name="Loan_Years">#REF!</definedName>
    <definedName name="lodr" localSheetId="1">#REF!</definedName>
    <definedName name="lodr" localSheetId="2">#REF!</definedName>
    <definedName name="lodr" localSheetId="6">#REF!</definedName>
    <definedName name="lodr" localSheetId="4">#REF!</definedName>
    <definedName name="lodr">#REF!</definedName>
    <definedName name="look">#REF!</definedName>
    <definedName name="Lr">#REF!</definedName>
    <definedName name="Lr___0">#REF!</definedName>
    <definedName name="Lr___13">#REF!</definedName>
    <definedName name="LSNO1">[30]Lead!$P$6</definedName>
    <definedName name="LSNO13">[30]Lead!$P$22</definedName>
    <definedName name="LSNO14">[30]Lead!$P$23</definedName>
    <definedName name="LSNO2">[30]Lead!$P$7</definedName>
    <definedName name="LSNO23">[30]Lead!$P$31</definedName>
    <definedName name="LSNO25">[30]Lead!$P$32</definedName>
    <definedName name="LSNO3">[30]Lead!$P$8</definedName>
    <definedName name="ltf">#REF!</definedName>
    <definedName name="LUMEN">#REF!</definedName>
    <definedName name="LUMEN___0">#REF!</definedName>
    <definedName name="LUMEN___13">#REF!</definedName>
    <definedName name="LUX">#REF!</definedName>
    <definedName name="LUX___0">#REF!</definedName>
    <definedName name="LUX___13">#REF!</definedName>
    <definedName name="Lx">#REF!</definedName>
    <definedName name="Lx___0">#REF!</definedName>
    <definedName name="Lx___13">#REF!</definedName>
    <definedName name="m">#REF!</definedName>
    <definedName name="M.P.HALL" localSheetId="1">[31]ESTIMATE!$F$315</definedName>
    <definedName name="M.P.HALL">[32]ESTIMATE!$F$315</definedName>
    <definedName name="m___0">#REF!</definedName>
    <definedName name="m___13">#REF!</definedName>
    <definedName name="M_25_box_Culvert">#REF!</definedName>
    <definedName name="M1_" localSheetId="1">#REF!</definedName>
    <definedName name="M1_" localSheetId="2">#REF!</definedName>
    <definedName name="M1_" localSheetId="6">#REF!</definedName>
    <definedName name="M1_" localSheetId="4">#REF!</definedName>
    <definedName name="M1_">#REF!</definedName>
    <definedName name="m15flooring">#REF!</definedName>
    <definedName name="M2_" localSheetId="1">#REF!</definedName>
    <definedName name="M2_" localSheetId="2">#REF!</definedName>
    <definedName name="M2_" localSheetId="6">#REF!</definedName>
    <definedName name="M2_" localSheetId="4">#REF!</definedName>
    <definedName name="M2_">#REF!</definedName>
    <definedName name="man">#REF!</definedName>
    <definedName name="man___0">#REF!</definedName>
    <definedName name="man___11">#REF!</definedName>
    <definedName name="man___12">#REF!</definedName>
    <definedName name="manday1">#REF!</definedName>
    <definedName name="manday1___0">#REF!</definedName>
    <definedName name="manday1___11">#REF!</definedName>
    <definedName name="manday1___12">#REF!</definedName>
    <definedName name="Maòole_Dust" localSheetId="1">#REF!</definedName>
    <definedName name="Maòole_Dust" localSheetId="2">#REF!</definedName>
    <definedName name="Maòole_Dust" localSheetId="6">#REF!</definedName>
    <definedName name="Maòole_Dust" localSheetId="4">#REF!</definedName>
    <definedName name="Maòole_Dust">#REF!</definedName>
    <definedName name="Marble_Dust" localSheetId="1">#REF!</definedName>
    <definedName name="Marble_Dust" localSheetId="2">#REF!</definedName>
    <definedName name="Marble_Dust" localSheetId="6">#REF!</definedName>
    <definedName name="Marble_Dust" localSheetId="4">#REF!</definedName>
    <definedName name="Marble_Dust">#REF!</definedName>
    <definedName name="march_qty">#REF!</definedName>
    <definedName name="MAS" localSheetId="1">#REF!</definedName>
    <definedName name="MAS" localSheetId="2">#REF!</definedName>
    <definedName name="MAS" localSheetId="6">#REF!</definedName>
    <definedName name="MAS" localSheetId="4">#REF!</definedName>
    <definedName name="MAS">#REF!</definedName>
    <definedName name="MATE" localSheetId="1">#REF!</definedName>
    <definedName name="MATE" localSheetId="2">#REF!</definedName>
    <definedName name="MATE" localSheetId="6">#REF!</definedName>
    <definedName name="MATE" localSheetId="4">#REF!</definedName>
    <definedName name="MATE">#REF!</definedName>
    <definedName name="MAZI">[14]Sheet1!#REF!</definedName>
    <definedName name="MF">#REF!</definedName>
    <definedName name="MF___0">#REF!</definedName>
    <definedName name="MF___13">#REF!</definedName>
    <definedName name="mgf">#REF!</definedName>
    <definedName name="MI" localSheetId="1">#REF!</definedName>
    <definedName name="MI" localSheetId="2">#REF!</definedName>
    <definedName name="MI" localSheetId="6">#N/A</definedName>
    <definedName name="MI" localSheetId="4">#REF!</definedName>
    <definedName name="MI">#REF!</definedName>
    <definedName name="MO" localSheetId="1">#REF!</definedName>
    <definedName name="MO" localSheetId="2">#REF!</definedName>
    <definedName name="MO" localSheetId="6">#REF!</definedName>
    <definedName name="MO" localSheetId="4">#REF!</definedName>
    <definedName name="MO">#REF!</definedName>
    <definedName name="Mobile_crane" localSheetId="1">#REF!</definedName>
    <definedName name="Mobile_crane" localSheetId="2">#REF!</definedName>
    <definedName name="Mobile_crane" localSheetId="6">#REF!</definedName>
    <definedName name="Mobile_crane" localSheetId="4">#REF!</definedName>
    <definedName name="Mobile_crane">#REF!</definedName>
    <definedName name="MP" localSheetId="1">#REF!</definedName>
    <definedName name="MP" localSheetId="2">#REF!</definedName>
    <definedName name="MP" localSheetId="6">#REF!</definedName>
    <definedName name="MP" localSheetId="4">#REF!</definedName>
    <definedName name="MP">#REF!</definedName>
    <definedName name="MPELE" localSheetId="1">[33]REVISED!$F$244</definedName>
    <definedName name="MPELE">[34]REVISED!$F$244</definedName>
    <definedName name="MRItemTotal" localSheetId="1">[26]BOQ!#REF!</definedName>
    <definedName name="MRItemTotal" localSheetId="2">[26]BOQ!#REF!</definedName>
    <definedName name="MRItemTotal" localSheetId="6">[26]BOQ!#REF!</definedName>
    <definedName name="MRItemTotal">[26]BOQ!#REF!</definedName>
    <definedName name="MS_bar" localSheetId="1">#REF!</definedName>
    <definedName name="MS_bar" localSheetId="2">#REF!</definedName>
    <definedName name="MS_bar" localSheetId="6">#REF!</definedName>
    <definedName name="MS_bar" localSheetId="4">#REF!</definedName>
    <definedName name="MS_bar">#REF!</definedName>
    <definedName name="MS_bar_6mm" localSheetId="1">#REF!</definedName>
    <definedName name="MS_bar_6mm" localSheetId="2">#REF!</definedName>
    <definedName name="MS_bar_6mm" localSheetId="6">#REF!</definedName>
    <definedName name="MS_bar_6mm" localSheetId="4">#REF!</definedName>
    <definedName name="MS_bar_6mm">#REF!</definedName>
    <definedName name="MS_Tube_40mm" localSheetId="1">#REF!</definedName>
    <definedName name="MS_Tube_40mm" localSheetId="2">#REF!</definedName>
    <definedName name="MS_Tube_40mm" localSheetId="6">#REF!</definedName>
    <definedName name="MS_Tube_40mm" localSheetId="4">#REF!</definedName>
    <definedName name="MS_Tube_40mm">#REF!</definedName>
    <definedName name="MS200202rev2">#REF!</definedName>
    <definedName name="ms2002may1706">#REF!</definedName>
    <definedName name="msjune1807">#REF!</definedName>
    <definedName name="Mural_Tiles" localSheetId="1">#REF!</definedName>
    <definedName name="Mural_Tiles" localSheetId="2">#REF!</definedName>
    <definedName name="Mural_Tiles" localSheetId="6">#REF!</definedName>
    <definedName name="Mural_Tiles" localSheetId="4">#REF!</definedName>
    <definedName name="Mural_Tiles">#REF!</definedName>
    <definedName name="N">#REF!</definedName>
    <definedName name="N___0">#REF!</definedName>
    <definedName name="N___13">#REF!</definedName>
    <definedName name="NAMT">#REF!</definedName>
    <definedName name="net_cost_list">#REF!</definedName>
    <definedName name="NN">#REF!</definedName>
    <definedName name="NN___0">#REF!</definedName>
    <definedName name="NN___13">#REF!</definedName>
    <definedName name="np" localSheetId="1">#REF!</definedName>
    <definedName name="np" localSheetId="2">#REF!</definedName>
    <definedName name="np" localSheetId="6">#REF!</definedName>
    <definedName name="np" localSheetId="4">#REF!</definedName>
    <definedName name="np">#REF!</definedName>
    <definedName name="NSSR1">#REF!</definedName>
    <definedName name="NSSR10">#REF!</definedName>
    <definedName name="NSSR100">#REF!</definedName>
    <definedName name="NSSR101">#REF!</definedName>
    <definedName name="NSSR102">#REF!</definedName>
    <definedName name="NSSR103">#REF!</definedName>
    <definedName name="NSSR104">#REF!</definedName>
    <definedName name="NSSR105">#REF!</definedName>
    <definedName name="NSSR106">#REF!</definedName>
    <definedName name="NSSR107">#REF!</definedName>
    <definedName name="NSSR108">#REF!</definedName>
    <definedName name="NSSR109">#REF!</definedName>
    <definedName name="NSSR11">#REF!</definedName>
    <definedName name="NSSR110">#REF!</definedName>
    <definedName name="NSSR111">#REF!</definedName>
    <definedName name="NSSR112">#REF!</definedName>
    <definedName name="NSSR113">#REF!</definedName>
    <definedName name="NSSR114">#REF!</definedName>
    <definedName name="NSSR115">#REF!</definedName>
    <definedName name="NSSR116">#REF!</definedName>
    <definedName name="NSSR117">#REF!</definedName>
    <definedName name="NSSR118">#REF!</definedName>
    <definedName name="NSSR119">#REF!</definedName>
    <definedName name="NSSR12">#REF!</definedName>
    <definedName name="NSSR120">#REF!</definedName>
    <definedName name="NSSR121">#REF!</definedName>
    <definedName name="NSSR122">#REF!</definedName>
    <definedName name="NSSR123">#REF!</definedName>
    <definedName name="NSSR124">#REF!</definedName>
    <definedName name="NSSR125">#REF!</definedName>
    <definedName name="NSSR126">#REF!</definedName>
    <definedName name="NSSR127">#REF!</definedName>
    <definedName name="NSSR128">#REF!</definedName>
    <definedName name="NSSR129">#REF!</definedName>
    <definedName name="NSSR13">#REF!</definedName>
    <definedName name="NSSR130">#REF!</definedName>
    <definedName name="NSSR131">#REF!</definedName>
    <definedName name="NSSR132">#REF!</definedName>
    <definedName name="NSSR133">#REF!</definedName>
    <definedName name="NSSR134">#REF!</definedName>
    <definedName name="NSSR135">#REF!</definedName>
    <definedName name="NSSR136">#REF!</definedName>
    <definedName name="NSSR137">#REF!</definedName>
    <definedName name="NSSR138">#REF!</definedName>
    <definedName name="NSSR139">#REF!</definedName>
    <definedName name="NSSR14">#REF!</definedName>
    <definedName name="NSSR140">#REF!</definedName>
    <definedName name="NSSR141">#REF!</definedName>
    <definedName name="NSSR142">#REF!</definedName>
    <definedName name="NSSR143">#REF!</definedName>
    <definedName name="NSSR144">#REF!</definedName>
    <definedName name="NSSR145">#REF!</definedName>
    <definedName name="NSSR146">#REF!</definedName>
    <definedName name="NSSR147">#REF!</definedName>
    <definedName name="NSSR148">#REF!</definedName>
    <definedName name="NSSR149">#REF!</definedName>
    <definedName name="NSSR15">#REF!</definedName>
    <definedName name="NSSR150">#REF!</definedName>
    <definedName name="NSSR151">#REF!</definedName>
    <definedName name="NSSR152">#REF!</definedName>
    <definedName name="NSSR153">#REF!</definedName>
    <definedName name="NSSR154">#REF!</definedName>
    <definedName name="NSSR155">#REF!</definedName>
    <definedName name="NSSR156">#REF!</definedName>
    <definedName name="NSSR157">#REF!</definedName>
    <definedName name="NSSR158">#REF!</definedName>
    <definedName name="NSSR159">#REF!</definedName>
    <definedName name="NSSR16">#REF!</definedName>
    <definedName name="NSSR160">#REF!</definedName>
    <definedName name="NSSR161">#REF!</definedName>
    <definedName name="NSSR162">#REF!</definedName>
    <definedName name="NSSR163">#REF!</definedName>
    <definedName name="NSSR164">#REF!</definedName>
    <definedName name="NSSR165">#REF!</definedName>
    <definedName name="NSSR166">#REF!</definedName>
    <definedName name="NSSR167">#REF!</definedName>
    <definedName name="NSSR168">#REF!</definedName>
    <definedName name="NSSR169">#REF!</definedName>
    <definedName name="NSSR17">#REF!</definedName>
    <definedName name="NSSR170">#REF!</definedName>
    <definedName name="NSSR171">#REF!</definedName>
    <definedName name="NSSR172">#REF!</definedName>
    <definedName name="NSSR173">#REF!</definedName>
    <definedName name="NSSR174">#REF!</definedName>
    <definedName name="NSSR18">#REF!</definedName>
    <definedName name="NSSR19">#REF!</definedName>
    <definedName name="NSSR2">#REF!</definedName>
    <definedName name="NSSR20">#REF!</definedName>
    <definedName name="NSSR21">#REF!</definedName>
    <definedName name="NSSR22">#REF!</definedName>
    <definedName name="NSSR23">#REF!</definedName>
    <definedName name="NSSR24">#REF!</definedName>
    <definedName name="NSSR25">#REF!</definedName>
    <definedName name="NSSR26">#REF!</definedName>
    <definedName name="NSSR27">#REF!</definedName>
    <definedName name="NSSR28">#REF!</definedName>
    <definedName name="NSSR29">#REF!</definedName>
    <definedName name="NSSR3">#REF!</definedName>
    <definedName name="NSSR30">#REF!</definedName>
    <definedName name="NSSR31">#REF!</definedName>
    <definedName name="NSSR32">#REF!</definedName>
    <definedName name="NSSR33">#REF!</definedName>
    <definedName name="NSSR34">#REF!</definedName>
    <definedName name="NSSR35">#REF!</definedName>
    <definedName name="NSSR36">#REF!</definedName>
    <definedName name="NSSR37">#REF!</definedName>
    <definedName name="NSSR38">#REF!</definedName>
    <definedName name="NSSR39">#REF!</definedName>
    <definedName name="NSSR4">#REF!</definedName>
    <definedName name="NSSR40">#REF!</definedName>
    <definedName name="NSSR41">#REF!</definedName>
    <definedName name="NSSR42">#REF!</definedName>
    <definedName name="NSSR43">#REF!</definedName>
    <definedName name="NSSR44">#REF!</definedName>
    <definedName name="NSSR45">#REF!</definedName>
    <definedName name="NSSR46">#REF!</definedName>
    <definedName name="NSSR47">#REF!</definedName>
    <definedName name="NSSR48">#REF!</definedName>
    <definedName name="NSSR49">#REF!</definedName>
    <definedName name="NSSR5">#REF!</definedName>
    <definedName name="NSSR50">#REF!</definedName>
    <definedName name="NSSR51">#REF!</definedName>
    <definedName name="NSSR52">#REF!</definedName>
    <definedName name="NSSR53">#REF!</definedName>
    <definedName name="NSSR54">#REF!</definedName>
    <definedName name="NSSR55">#REF!</definedName>
    <definedName name="NSSR56">#REF!</definedName>
    <definedName name="NSSR57">#REF!</definedName>
    <definedName name="NSSR58">#REF!</definedName>
    <definedName name="NSSR59">#REF!</definedName>
    <definedName name="NSSR6">#REF!</definedName>
    <definedName name="NSSR60">#REF!</definedName>
    <definedName name="NSSR61">#REF!</definedName>
    <definedName name="NSSR62">#REF!</definedName>
    <definedName name="NSSR63">#REF!</definedName>
    <definedName name="NSSR64">#REF!</definedName>
    <definedName name="NSSR65">#REF!</definedName>
    <definedName name="NSSR66">#REF!</definedName>
    <definedName name="NSSR67">#REF!</definedName>
    <definedName name="NSSR68">#REF!</definedName>
    <definedName name="NSSR69">#REF!</definedName>
    <definedName name="NSSR7">#REF!</definedName>
    <definedName name="NSSR70">#REF!</definedName>
    <definedName name="NSSR71">#REF!</definedName>
    <definedName name="NSSR72">#REF!</definedName>
    <definedName name="NSSR73">#REF!</definedName>
    <definedName name="NSSR74">#REF!</definedName>
    <definedName name="NSSR75">#REF!</definedName>
    <definedName name="NSSR76">#REF!</definedName>
    <definedName name="NSSR77">#REF!</definedName>
    <definedName name="NSSR78">#REF!</definedName>
    <definedName name="NSSR79">#REF!</definedName>
    <definedName name="NSSR8">#REF!</definedName>
    <definedName name="NSSR80">#REF!</definedName>
    <definedName name="NSSR81">#REF!</definedName>
    <definedName name="NSSR82">#REF!</definedName>
    <definedName name="NSSR83">#REF!</definedName>
    <definedName name="NSSR84">#REF!</definedName>
    <definedName name="NSSR85">#REF!</definedName>
    <definedName name="NSSR86">#REF!</definedName>
    <definedName name="NSSR87">#REF!</definedName>
    <definedName name="NSSR88">#REF!</definedName>
    <definedName name="NSSR89">#REF!</definedName>
    <definedName name="NSSR9">#REF!</definedName>
    <definedName name="NSSR90">#REF!</definedName>
    <definedName name="NSSR91">#REF!</definedName>
    <definedName name="NSSR92">#REF!</definedName>
    <definedName name="NSSR93">#REF!</definedName>
    <definedName name="NSSR94">#REF!</definedName>
    <definedName name="NSSR95">#REF!</definedName>
    <definedName name="NSSR96">#REF!</definedName>
    <definedName name="NSSR97">#REF!</definedName>
    <definedName name="NSSR98">#REF!</definedName>
    <definedName name="NSSR99">#REF!</definedName>
    <definedName name="Num_Pmt_Per_Year" localSheetId="1">#REF!</definedName>
    <definedName name="Num_Pmt_Per_Year" localSheetId="2">#REF!</definedName>
    <definedName name="Num_Pmt_Per_Year" localSheetId="6">#REF!</definedName>
    <definedName name="Num_Pmt_Per_Year" localSheetId="4">#REF!</definedName>
    <definedName name="Num_Pmt_Per_Year">#REF!</definedName>
    <definedName name="Number_of_Payments" localSheetId="1">MATCH(0.01,'Civil and Interior'!End_Bal,-1)+1</definedName>
    <definedName name="Number_of_Payments" localSheetId="2">MATCH(0.01,'Electrical and Fire'!End_Bal,-1)+1</definedName>
    <definedName name="Number_of_Payments" localSheetId="6">MATCH(0.01,'Low Side AC'!End_Bal,-1)+1</definedName>
    <definedName name="Number_of_Payments" localSheetId="4">MATCH(0.01,PHE!End_Bal,-1)+1</definedName>
    <definedName name="Number_of_Payments">MATCH(0.01,End_Bal,-1)+1</definedName>
    <definedName name="numf">#REF!</definedName>
    <definedName name="Nx">#REF!</definedName>
    <definedName name="Nx___0">#REF!</definedName>
    <definedName name="Nx___13">#REF!</definedName>
    <definedName name="Ny">#REF!</definedName>
    <definedName name="Ny___0">#REF!</definedName>
    <definedName name="Ny___13">#REF!</definedName>
    <definedName name="o" localSheetId="1">[35]Enquire!#REF!</definedName>
    <definedName name="o" localSheetId="2">[36]Enquire!#REF!</definedName>
    <definedName name="o" localSheetId="6">#REF!</definedName>
    <definedName name="o">[36]Enquire!#REF!</definedName>
    <definedName name="ofcablescost">#REF!</definedName>
    <definedName name="OLE_LINK1" localSheetId="5">FIRE!#REF!</definedName>
    <definedName name="OLE_LINK1_2">"""""""'[7]kristal court'!#ref!"""""""</definedName>
    <definedName name="OLE_LINK1_2_2">"""""""'[7]kristal court'!#ref!"""""""</definedName>
    <definedName name="OLE_LINK1_2_2_4">"""""""'[7]kristal court'!#ref!"""""""</definedName>
    <definedName name="OLE_LINK1_2_4">"""""""'[7]kristal court'!#ref!"""""""</definedName>
    <definedName name="OLE_LINK1_2_4_1">"""""""'[7]kristal court'!#ref!"""""""</definedName>
    <definedName name="OLE_LINK1_2_4_4">"""""""'[7]kristal court'!#ref!"""""""</definedName>
    <definedName name="OP" localSheetId="1">#REF!</definedName>
    <definedName name="OP" localSheetId="2">#REF!</definedName>
    <definedName name="OP" localSheetId="6">#REF!</definedName>
    <definedName name="OP" localSheetId="4">#REF!</definedName>
    <definedName name="OP">#REF!</definedName>
    <definedName name="Overall_Summary_Title">#REF!</definedName>
    <definedName name="p">#REF!</definedName>
    <definedName name="p___0">#REF!</definedName>
    <definedName name="p___13">#REF!</definedName>
    <definedName name="PA" localSheetId="1">#REF!</definedName>
    <definedName name="PA" localSheetId="2">#REF!</definedName>
    <definedName name="PA" localSheetId="6">#REF!</definedName>
    <definedName name="PA" localSheetId="4">#REF!</definedName>
    <definedName name="PA">#REF!</definedName>
    <definedName name="pa___0">#REF!</definedName>
    <definedName name="pa___13">#REF!</definedName>
    <definedName name="painting">#REF!</definedName>
    <definedName name="Pane2">#REF!</definedName>
    <definedName name="Pane2___0">#REF!</definedName>
    <definedName name="Pane2___13">#REF!</definedName>
    <definedName name="paver" localSheetId="1">#REF!</definedName>
    <definedName name="paver" localSheetId="2">#REF!</definedName>
    <definedName name="paver" localSheetId="6">#REF!</definedName>
    <definedName name="paver" localSheetId="4">#REF!</definedName>
    <definedName name="paver">#REF!</definedName>
    <definedName name="Paving_Bitumen_S_90" localSheetId="1">#REF!</definedName>
    <definedName name="Paving_Bitumen_S_90" localSheetId="2">#REF!</definedName>
    <definedName name="Paving_Bitumen_S_90" localSheetId="6">#REF!</definedName>
    <definedName name="Paving_Bitumen_S_90" localSheetId="4">#REF!</definedName>
    <definedName name="Paving_Bitumen_S_90">#REF!</definedName>
    <definedName name="Pay_Date" localSheetId="1">#REF!</definedName>
    <definedName name="Pay_Date" localSheetId="2">#REF!</definedName>
    <definedName name="Pay_Date" localSheetId="6">#REF!</definedName>
    <definedName name="Pay_Date" localSheetId="4">#REF!</definedName>
    <definedName name="Pay_Date">#REF!</definedName>
    <definedName name="Pay_Num" localSheetId="1">#REF!</definedName>
    <definedName name="Pay_Num" localSheetId="2">#REF!</definedName>
    <definedName name="Pay_Num" localSheetId="6">#REF!</definedName>
    <definedName name="Pay_Num" localSheetId="4">#REF!</definedName>
    <definedName name="Pay_Num">#REF!</definedName>
    <definedName name="Payment_Date" localSheetId="1">DATE(YEAR('Civil and Interior'!Loan_Start),MONTH('Civil and Interior'!Loan_Start)+Payment_Number,DAY('Civil and Interior'!Loan_Start))</definedName>
    <definedName name="Payment_Date" localSheetId="2">DATE(YEAR('Electrical and Fire'!Loan_Start),MONTH('Electrical and Fire'!Loan_Start)+Payment_Number,DAY('Electrical and Fire'!Loan_Start))</definedName>
    <definedName name="Payment_Date" localSheetId="6">DATE(YEAR('Low Side AC'!Loan_Start),MONTH('Low Side AC'!Loan_Start)+Payment_Number,DAY('Low Side AC'!Loan_Start))</definedName>
    <definedName name="Payment_Date" localSheetId="4">DATE(YEAR(PHE!Loan_Start),MONTH(PHE!Loan_Start)+Payment_Number,DAY(PHE!Loan_Start))</definedName>
    <definedName name="Payment_Date">DATE(YEAR(Loan_Start),MONTH(Loan_Start)+Payment_Number,DAY(Loan_Start))</definedName>
    <definedName name="pb">#REF!</definedName>
    <definedName name="pb___0">#REF!</definedName>
    <definedName name="pb___11">#REF!</definedName>
    <definedName name="pb___12">#REF!</definedName>
    <definedName name="pc" localSheetId="1">#REF!</definedName>
    <definedName name="pc" localSheetId="2">#REF!</definedName>
    <definedName name="pc" localSheetId="6">#REF!</definedName>
    <definedName name="pc" localSheetId="4">#REF!</definedName>
    <definedName name="pc">#REF!</definedName>
    <definedName name="PCC">'[37]RCC,Ret. Wall'!#REF!</definedName>
    <definedName name="PCC1.4.8">#REF!</definedName>
    <definedName name="PCC4.1.10">#REF!</definedName>
    <definedName name="PCC4.1.11">#REF!</definedName>
    <definedName name="PCC4.1.3">#REF!</definedName>
    <definedName name="PCC4.1.6">#REF!</definedName>
    <definedName name="PCC4.2.3">#REF!</definedName>
    <definedName name="PCC4.2.5">#REF!</definedName>
    <definedName name="PCC4.5.2">#REF!</definedName>
    <definedName name="pccut">#REF!</definedName>
    <definedName name="PF" localSheetId="1">#REF!</definedName>
    <definedName name="PF" localSheetId="2">#REF!</definedName>
    <definedName name="PF" localSheetId="6">#REF!</definedName>
    <definedName name="PF" localSheetId="4">#REF!</definedName>
    <definedName name="PF">#REF!</definedName>
    <definedName name="PFC" localSheetId="1">#REF!</definedName>
    <definedName name="PFC" localSheetId="2">#REF!</definedName>
    <definedName name="PFC" localSheetId="6">#REF!</definedName>
    <definedName name="PFC" localSheetId="4">#REF!</definedName>
    <definedName name="PFC">#REF!</definedName>
    <definedName name="PFL" localSheetId="1">#REF!</definedName>
    <definedName name="PFL" localSheetId="2">#REF!</definedName>
    <definedName name="PFL" localSheetId="6">#REF!</definedName>
    <definedName name="PFL" localSheetId="4">#REF!</definedName>
    <definedName name="PFL">#REF!</definedName>
    <definedName name="pH">#REF!</definedName>
    <definedName name="pH___0">#REF!</definedName>
    <definedName name="pH___13">#REF!</definedName>
    <definedName name="Phase" localSheetId="1">#REF!</definedName>
    <definedName name="Phase" localSheetId="2">#REF!</definedName>
    <definedName name="Phase" localSheetId="6">#REF!</definedName>
    <definedName name="Phase" localSheetId="4">#REF!</definedName>
    <definedName name="Phase">#REF!</definedName>
    <definedName name="PhaseCode">#REF!</definedName>
    <definedName name="PhonesQty">#REF!</definedName>
    <definedName name="pin" localSheetId="1">#REF!</definedName>
    <definedName name="pin" localSheetId="2">#REF!</definedName>
    <definedName name="pin" localSheetId="6">#REF!</definedName>
    <definedName name="pin" localSheetId="4">#REF!</definedName>
    <definedName name="pin">#REF!</definedName>
    <definedName name="pitching">#REF!</definedName>
    <definedName name="PL" localSheetId="1">#REF!</definedName>
    <definedName name="PL" localSheetId="2">#REF!</definedName>
    <definedName name="PL" localSheetId="6">#REF!</definedName>
    <definedName name="PL" localSheetId="4">#REF!</definedName>
    <definedName name="PL">#REF!</definedName>
    <definedName name="plan">#REF!</definedName>
    <definedName name="Plasticizer" localSheetId="1">#REF!</definedName>
    <definedName name="Plasticizer" localSheetId="2">#REF!</definedName>
    <definedName name="Plasticizer" localSheetId="6">#REF!</definedName>
    <definedName name="Plasticizer" localSheetId="4">#REF!</definedName>
    <definedName name="Plasticizer">#REF!</definedName>
    <definedName name="plbeams">#REF!</definedName>
    <definedName name="pmp" localSheetId="1">#REF!</definedName>
    <definedName name="pmp" localSheetId="2">#REF!</definedName>
    <definedName name="pmp" localSheetId="6">#REF!</definedName>
    <definedName name="pmp" localSheetId="4">#REF!</definedName>
    <definedName name="pmp">#REF!</definedName>
    <definedName name="po">#REF!</definedName>
    <definedName name="Powder" localSheetId="1">#REF!</definedName>
    <definedName name="Powder" localSheetId="2">#REF!</definedName>
    <definedName name="Powder" localSheetId="6">#REF!</definedName>
    <definedName name="Powder" localSheetId="4">#REF!</definedName>
    <definedName name="Powder">#REF!</definedName>
    <definedName name="PR" localSheetId="1">#REF!</definedName>
    <definedName name="PR" localSheetId="2">#REF!</definedName>
    <definedName name="PR" localSheetId="6">#REF!</definedName>
    <definedName name="PR" localSheetId="4">#REF!</definedName>
    <definedName name="PR">#REF!</definedName>
    <definedName name="pradeep">#REF!</definedName>
    <definedName name="price">#REF!</definedName>
    <definedName name="Priming13503">#REF!</definedName>
    <definedName name="Princ" localSheetId="1">#REF!</definedName>
    <definedName name="Princ" localSheetId="2">#REF!</definedName>
    <definedName name="Princ" localSheetId="6">#REF!</definedName>
    <definedName name="Princ" localSheetId="4">#REF!</definedName>
    <definedName name="Princ">#REF!</definedName>
    <definedName name="Principal">#REF!</definedName>
    <definedName name="_xlnm.Print_Area" localSheetId="2">'Electrical and Fire'!$A$1:$F$341</definedName>
    <definedName name="_xlnm.Print_Area" localSheetId="5">FIRE!$A$1:$K$208</definedName>
    <definedName name="_xlnm.Print_Area" localSheetId="6">'Low Side AC'!$A$2:$J$204</definedName>
    <definedName name="_xlnm.Print_Area" localSheetId="4">PHE!$A$1:$K$377</definedName>
    <definedName name="_xlnm.Print_Area">#REF!</definedName>
    <definedName name="PRINT_AREA_MI" localSheetId="1">#REF!</definedName>
    <definedName name="Print_Area_MI" localSheetId="2">!#REF!</definedName>
    <definedName name="Print_Area_MI" localSheetId="6">!#REF!</definedName>
    <definedName name="Print_Area_MI">!#REF!</definedName>
    <definedName name="PRINT_AREA_MI___0">#REF!</definedName>
    <definedName name="Print_Area_MI_17">#REF!</definedName>
    <definedName name="Print_Area_Reset" localSheetId="1">OFFSET('Civil and Interior'!Full_Print,0,0,Last_Row)</definedName>
    <definedName name="Print_Area_Reset" localSheetId="2">OFFSET('Electrical and Fire'!Full_Print,0,0,Last_Row)</definedName>
    <definedName name="Print_Area_Reset" localSheetId="6">OFFSET('Low Side AC'!Full_Print,0,0,Last_Row)</definedName>
    <definedName name="Print_Area_Reset" localSheetId="4">OFFSET(PHE!Full_Print,0,0,Last_Row)</definedName>
    <definedName name="Print_Area_Reset">OFFSET(Full_Print,0,0,Last_Row)</definedName>
    <definedName name="Print_Range">#REF!</definedName>
    <definedName name="_xlnm.Print_Titles" localSheetId="9">'Conference Room'!$4:$4</definedName>
    <definedName name="_xlnm.Print_Titles" localSheetId="2">'Electrical and Fire'!$59:$60</definedName>
    <definedName name="_xlnm.Print_Titles" localSheetId="5">FIRE!$49:$50</definedName>
    <definedName name="_xlnm.Print_Titles" localSheetId="6">'Low Side AC'!$4:$5</definedName>
    <definedName name="_xlnm.Print_Titles" localSheetId="4">PHE!$49:$50</definedName>
    <definedName name="_xlnm.Print_Titles" localSheetId="10">'REST ALL ROOM'!$4:$4</definedName>
    <definedName name="_xlnm.Print_Titles">#N/A</definedName>
    <definedName name="Priority">"""""""['file:///K:/Documents%20and%20Settings/amit.goel/Local%20Settings/Temporary%20Internet%20Files/OLK62/Site%20Status%20Report_Chennai_10%2010%202009%20(2).xls'#$Legend.$A$2:.$A$5]"""""""</definedName>
    <definedName name="project">#REF!</definedName>
    <definedName name="ProjectLocation">#REF!</definedName>
    <definedName name="ProjectNumber">#REF!</definedName>
    <definedName name="ProjectSubtitle">#REF!</definedName>
    <definedName name="ProjectTitle">#REF!</definedName>
    <definedName name="Prop_2m" localSheetId="1">#REF!</definedName>
    <definedName name="Prop_2m" localSheetId="2">#REF!</definedName>
    <definedName name="Prop_2m" localSheetId="6">#REF!</definedName>
    <definedName name="Prop_2m" localSheetId="4">#REF!</definedName>
    <definedName name="Prop_2m">#REF!</definedName>
    <definedName name="PROPS">[14]Sheet1!#REF!</definedName>
    <definedName name="PS">#REF!</definedName>
    <definedName name="PS___0">#REF!</definedName>
    <definedName name="PS___13">#REF!</definedName>
    <definedName name="Pumping_Charge" localSheetId="1">#REF!</definedName>
    <definedName name="Pumping_Charge" localSheetId="2">#REF!</definedName>
    <definedName name="Pumping_Charge" localSheetId="6">#REF!</definedName>
    <definedName name="Pumping_Charge" localSheetId="4">#REF!</definedName>
    <definedName name="Pumping_Charge">#REF!</definedName>
    <definedName name="q" localSheetId="1">!#REF!</definedName>
    <definedName name="q" localSheetId="2">!#REF!</definedName>
    <definedName name="q" localSheetId="6">!#REF!</definedName>
    <definedName name="q">!#REF!</definedName>
    <definedName name="Qc">#REF!</definedName>
    <definedName name="Qc___0">#REF!</definedName>
    <definedName name="Qc___13">#REF!</definedName>
    <definedName name="qdwd">#REF!</definedName>
    <definedName name="Qf">#REF!</definedName>
    <definedName name="Qf___0">#REF!</definedName>
    <definedName name="Qf___13">#REF!</definedName>
    <definedName name="Qi">#REF!</definedName>
    <definedName name="Qi___0">#REF!</definedName>
    <definedName name="Qi___13">#REF!</definedName>
    <definedName name="Ql">#REF!</definedName>
    <definedName name="Ql___0">#REF!</definedName>
    <definedName name="Ql___13">#REF!</definedName>
    <definedName name="Qspan">#REF!</definedName>
    <definedName name="qty">#REF!</definedName>
    <definedName name="Qty_as_on_apr">#REF!</definedName>
    <definedName name="qtyunitsum">#REF!</definedName>
    <definedName name="R_" localSheetId="1">#REF!</definedName>
    <definedName name="R_" localSheetId="2">#REF!</definedName>
    <definedName name="R_" localSheetId="6">#REF!</definedName>
    <definedName name="R_" localSheetId="4">#REF!</definedName>
    <definedName name="R_">#REF!</definedName>
    <definedName name="Raaaa" localSheetId="1">[35]Enquire!#REF!</definedName>
    <definedName name="Raaaa" localSheetId="2">[36]Enquire!#REF!</definedName>
    <definedName name="Raaaa" localSheetId="6">[36]Enquire!#REF!</definedName>
    <definedName name="Raaaa">[36]Enquire!#REF!</definedName>
    <definedName name="railing">#REF!</definedName>
    <definedName name="raj" localSheetId="1">#REF!</definedName>
    <definedName name="raj" localSheetId="2">#REF!</definedName>
    <definedName name="raj" localSheetId="6">#REF!</definedName>
    <definedName name="raj" localSheetId="4">#REF!</definedName>
    <definedName name="raj">#REF!</definedName>
    <definedName name="Rajnagar_Marble" localSheetId="1">#REF!</definedName>
    <definedName name="Rajnagar_Marble" localSheetId="2">#REF!</definedName>
    <definedName name="Rajnagar_Marble" localSheetId="6">#REF!</definedName>
    <definedName name="Rajnagar_Marble" localSheetId="4">#REF!</definedName>
    <definedName name="Rajnagar_Marble">#REF!</definedName>
    <definedName name="rare" localSheetId="1">#REF!</definedName>
    <definedName name="rare" localSheetId="2">#REF!</definedName>
    <definedName name="rare" localSheetId="6">#REF!</definedName>
    <definedName name="rare" localSheetId="4">#REF!</definedName>
    <definedName name="rare">#REF!</definedName>
    <definedName name="Ratna_A_Border" localSheetId="1">#REF!</definedName>
    <definedName name="Ratna_A_Border" localSheetId="2">#REF!</definedName>
    <definedName name="Ratna_A_Border" localSheetId="6">#REF!</definedName>
    <definedName name="Ratna_A_Border" localSheetId="4">#REF!</definedName>
    <definedName name="Ratna_A_Border">#REF!</definedName>
    <definedName name="Ratna_A_dark_base" localSheetId="1">#REF!</definedName>
    <definedName name="Ratna_A_dark_base" localSheetId="2">#REF!</definedName>
    <definedName name="Ratna_A_dark_base" localSheetId="6">#REF!</definedName>
    <definedName name="Ratna_A_dark_base" localSheetId="4">#REF!</definedName>
    <definedName name="Ratna_A_dark_base">#REF!</definedName>
    <definedName name="Ratna_A_Floor" localSheetId="1">#REF!</definedName>
    <definedName name="Ratna_A_Floor" localSheetId="2">#REF!</definedName>
    <definedName name="Ratna_A_Floor" localSheetId="6">#REF!</definedName>
    <definedName name="Ratna_A_Floor" localSheetId="4">#REF!</definedName>
    <definedName name="Ratna_A_Floor">#REF!</definedName>
    <definedName name="Ratna_A_Highlighter" localSheetId="1">#REF!</definedName>
    <definedName name="Ratna_A_Highlighter" localSheetId="2">#REF!</definedName>
    <definedName name="Ratna_A_Highlighter" localSheetId="6">#REF!</definedName>
    <definedName name="Ratna_A_Highlighter" localSheetId="4">#REF!</definedName>
    <definedName name="Ratna_A_Highlighter">#REF!</definedName>
    <definedName name="Ratna_A_light_base" localSheetId="1">#REF!</definedName>
    <definedName name="Ratna_A_light_base" localSheetId="2">#REF!</definedName>
    <definedName name="Ratna_A_light_base" localSheetId="6">#REF!</definedName>
    <definedName name="Ratna_A_light_base" localSheetId="4">#REF!</definedName>
    <definedName name="Ratna_A_light_base">#REF!</definedName>
    <definedName name="Ratna_Ezio_C_Border" localSheetId="1">#REF!</definedName>
    <definedName name="Ratna_Ezio_C_Border" localSheetId="2">#REF!</definedName>
    <definedName name="Ratna_Ezio_C_Border" localSheetId="6">#REF!</definedName>
    <definedName name="Ratna_Ezio_C_Border" localSheetId="4">#REF!</definedName>
    <definedName name="Ratna_Ezio_C_Border">#REF!</definedName>
    <definedName name="Ratna_Ezio_C_dark_base" localSheetId="1">#REF!</definedName>
    <definedName name="Ratna_Ezio_C_dark_base" localSheetId="2">#REF!</definedName>
    <definedName name="Ratna_Ezio_C_dark_base" localSheetId="6">#REF!</definedName>
    <definedName name="Ratna_Ezio_C_dark_base" localSheetId="4">#REF!</definedName>
    <definedName name="Ratna_Ezio_C_dark_base">#REF!</definedName>
    <definedName name="Ratna_Ezio_C_Floor" localSheetId="1">#REF!</definedName>
    <definedName name="Ratna_Ezio_C_Floor" localSheetId="2">#REF!</definedName>
    <definedName name="Ratna_Ezio_C_Floor" localSheetId="6">#REF!</definedName>
    <definedName name="Ratna_Ezio_C_Floor" localSheetId="4">#REF!</definedName>
    <definedName name="Ratna_Ezio_C_Floor">#REF!</definedName>
    <definedName name="Ratna_Ezio_C_Highlighter" localSheetId="1">#REF!</definedName>
    <definedName name="Ratna_Ezio_C_Highlighter" localSheetId="2">#REF!</definedName>
    <definedName name="Ratna_Ezio_C_Highlighter" localSheetId="6">#REF!</definedName>
    <definedName name="Ratna_Ezio_C_Highlighter" localSheetId="4">#REF!</definedName>
    <definedName name="Ratna_Ezio_C_Highlighter">#REF!</definedName>
    <definedName name="Ratna_Ezio_C_light_base" localSheetId="1">#REF!</definedName>
    <definedName name="Ratna_Ezio_C_light_base" localSheetId="2">#REF!</definedName>
    <definedName name="Ratna_Ezio_C_light_base" localSheetId="6">#REF!</definedName>
    <definedName name="Ratna_Ezio_C_light_base" localSheetId="4">#REF!</definedName>
    <definedName name="Ratna_Ezio_C_light_base">#REF!</definedName>
    <definedName name="Ratna_Sireno_A_Border" localSheetId="1">#REF!</definedName>
    <definedName name="Ratna_Sireno_A_Border" localSheetId="2">#REF!</definedName>
    <definedName name="Ratna_Sireno_A_Border" localSheetId="6">#REF!</definedName>
    <definedName name="Ratna_Sireno_A_Border" localSheetId="4">#REF!</definedName>
    <definedName name="Ratna_Sireno_A_Border">#REF!</definedName>
    <definedName name="Ratna_Sireno_A_dark_base" localSheetId="1">#REF!</definedName>
    <definedName name="Ratna_Sireno_A_dark_base" localSheetId="2">#REF!</definedName>
    <definedName name="Ratna_Sireno_A_dark_base" localSheetId="6">#REF!</definedName>
    <definedName name="Ratna_Sireno_A_dark_base" localSheetId="4">#REF!</definedName>
    <definedName name="Ratna_Sireno_A_dark_base">#REF!</definedName>
    <definedName name="Ratna_Sireno_A_Floor" localSheetId="1">#REF!</definedName>
    <definedName name="Ratna_Sireno_A_Floor" localSheetId="2">#REF!</definedName>
    <definedName name="Ratna_Sireno_A_Floor" localSheetId="6">#REF!</definedName>
    <definedName name="Ratna_Sireno_A_Floor" localSheetId="4">#REF!</definedName>
    <definedName name="Ratna_Sireno_A_Floor">#REF!</definedName>
    <definedName name="Ratna_Sireno_A_Highlighter" localSheetId="1">#REF!</definedName>
    <definedName name="Ratna_Sireno_A_Highlighter" localSheetId="2">#REF!</definedName>
    <definedName name="Ratna_Sireno_A_Highlighter" localSheetId="6">#REF!</definedName>
    <definedName name="Ratna_Sireno_A_Highlighter" localSheetId="4">#REF!</definedName>
    <definedName name="Ratna_Sireno_A_Highlighter">#REF!</definedName>
    <definedName name="Ratna_Sireno_A_light_base" localSheetId="1">#REF!</definedName>
    <definedName name="Ratna_Sireno_A_light_base" localSheetId="2">#REF!</definedName>
    <definedName name="Ratna_Sireno_A_light_base" localSheetId="6">#REF!</definedName>
    <definedName name="Ratna_Sireno_A_light_base" localSheetId="4">#REF!</definedName>
    <definedName name="Ratna_Sireno_A_light_base">#REF!</definedName>
    <definedName name="RATNAGIRI" localSheetId="1">#REF!</definedName>
    <definedName name="RATNAGIRI" localSheetId="2">#REF!</definedName>
    <definedName name="RATNAGIRI" localSheetId="6">#REF!</definedName>
    <definedName name="RATNAGIRI" localSheetId="4">#REF!</definedName>
    <definedName name="RATNAGIRI">#REF!</definedName>
    <definedName name="RCC5.12">#REF!</definedName>
    <definedName name="RCC5.3">#REF!</definedName>
    <definedName name="RCC5.37.1">#REF!</definedName>
    <definedName name="rcwbgl">#REF!</definedName>
    <definedName name="rcwbgl2">#REF!</definedName>
    <definedName name="rd" localSheetId="1">#REF!</definedName>
    <definedName name="rd" localSheetId="2">#REF!</definedName>
    <definedName name="rd" localSheetId="6">#REF!</definedName>
    <definedName name="rd" localSheetId="4">#REF!</definedName>
    <definedName name="rd">#REF!</definedName>
    <definedName name="rdtd">#REF!</definedName>
    <definedName name="Re">#REF!</definedName>
    <definedName name="Re___0">#REF!</definedName>
    <definedName name="Re___13">#REF!</definedName>
    <definedName name="_xlnm.Recorder">#REF!</definedName>
    <definedName name="Reflected_interlocking_80" localSheetId="1">#REF!</definedName>
    <definedName name="Reflected_interlocking_80" localSheetId="2">#REF!</definedName>
    <definedName name="Reflected_interlocking_80" localSheetId="6">#REF!</definedName>
    <definedName name="Reflected_interlocking_80" localSheetId="4">#REF!</definedName>
    <definedName name="Reflected_interlocking_80">#REF!</definedName>
    <definedName name="rel" localSheetId="1">#REF!</definedName>
    <definedName name="rel" localSheetId="2">!#REF!</definedName>
    <definedName name="rel" localSheetId="6">!#REF!</definedName>
    <definedName name="rel">!#REF!</definedName>
    <definedName name="Rev" localSheetId="1">#REF!</definedName>
    <definedName name="Rev" localSheetId="2">!#REF!</definedName>
    <definedName name="Rev" localSheetId="6">!#REF!</definedName>
    <definedName name="Rev">!#REF!</definedName>
    <definedName name="Revision">#REF!</definedName>
    <definedName name="rig" localSheetId="1">#REF!</definedName>
    <definedName name="rig" localSheetId="2">#REF!</definedName>
    <definedName name="rig" localSheetId="6">#REF!</definedName>
    <definedName name="rig" localSheetId="4">#REF!</definedName>
    <definedName name="rig">#REF!</definedName>
    <definedName name="Rl">#REF!</definedName>
    <definedName name="Rl___0">#REF!</definedName>
    <definedName name="Rl___13">#REF!</definedName>
    <definedName name="rm4e">#REF!</definedName>
    <definedName name="RMC_Production_cost" localSheetId="1">#REF!</definedName>
    <definedName name="RMC_Production_cost" localSheetId="2">#REF!</definedName>
    <definedName name="RMC_Production_cost" localSheetId="6">#REF!</definedName>
    <definedName name="RMC_Production_cost" localSheetId="4">#REF!</definedName>
    <definedName name="RMC_Production_cost">#REF!</definedName>
    <definedName name="Roadwork16.16">#REF!</definedName>
    <definedName name="Roadworks16.43B">#REF!</definedName>
    <definedName name="Roadworks16.8.1">#REF!</definedName>
    <definedName name="robot" localSheetId="1">#REF!</definedName>
    <definedName name="robot" localSheetId="2">!#REF!</definedName>
    <definedName name="robot" localSheetId="6">!#REF!</definedName>
    <definedName name="robot">!#REF!</definedName>
    <definedName name="ROBR" localSheetId="1">#REF!</definedName>
    <definedName name="ROBR" localSheetId="2">#REF!</definedName>
    <definedName name="ROBR" localSheetId="6">#REF!</definedName>
    <definedName name="ROBR" localSheetId="4">#REF!</definedName>
    <definedName name="ROBR">#REF!</definedName>
    <definedName name="ROEX" localSheetId="1">#REF!</definedName>
    <definedName name="ROEX" localSheetId="2">#REF!</definedName>
    <definedName name="ROEX" localSheetId="6">#REF!</definedName>
    <definedName name="ROEX" localSheetId="4">#REF!</definedName>
    <definedName name="ROEX">#REF!</definedName>
    <definedName name="ROHO" localSheetId="1">#REF!</definedName>
    <definedName name="ROHO" localSheetId="2">#REF!</definedName>
    <definedName name="ROHO" localSheetId="6">#REF!</definedName>
    <definedName name="ROHO" localSheetId="4">#REF!</definedName>
    <definedName name="ROHO">#REF!</definedName>
    <definedName name="roll" localSheetId="1">#REF!</definedName>
    <definedName name="roll" localSheetId="2">#REF!</definedName>
    <definedName name="roll" localSheetId="6">#REF!</definedName>
    <definedName name="roll" localSheetId="4">#REF!</definedName>
    <definedName name="roll">#REF!</definedName>
    <definedName name="Roofing12.39.2">#REF!</definedName>
    <definedName name="rope" localSheetId="1">#REF!</definedName>
    <definedName name="rope" localSheetId="2">#REF!</definedName>
    <definedName name="rope" localSheetId="6">#REF!</definedName>
    <definedName name="rope" localSheetId="4">#REF!</definedName>
    <definedName name="rope">#REF!</definedName>
    <definedName name="rosid" localSheetId="1">#REF!</definedName>
    <definedName name="rosid" localSheetId="2">!#REF!</definedName>
    <definedName name="rosid" localSheetId="6">!#REF!</definedName>
    <definedName name="rosid">!#REF!</definedName>
    <definedName name="rrcost">#REF!</definedName>
    <definedName name="Rs">#REF!</definedName>
    <definedName name="Rs___0">#REF!</definedName>
    <definedName name="Rs___13">#REF!</definedName>
    <definedName name="Rse">#REF!</definedName>
    <definedName name="Rse___0">#REF!</definedName>
    <definedName name="Rse___13">#REF!</definedName>
    <definedName name="rtr">#REF!</definedName>
    <definedName name="S" localSheetId="1">#REF!</definedName>
    <definedName name="S" localSheetId="2">#REF!</definedName>
    <definedName name="S" localSheetId="6">#REF!</definedName>
    <definedName name="S" localSheetId="4">#REF!</definedName>
    <definedName name="S">#REF!</definedName>
    <definedName name="S0">#REF!</definedName>
    <definedName name="S1_" localSheetId="1">#REF!</definedName>
    <definedName name="S1_" localSheetId="2">#REF!</definedName>
    <definedName name="S1_" localSheetId="6">#REF!</definedName>
    <definedName name="S1_" localSheetId="4">#REF!</definedName>
    <definedName name="S1_">#REF!</definedName>
    <definedName name="S2_" localSheetId="1">#REF!</definedName>
    <definedName name="S2_" localSheetId="2">#REF!</definedName>
    <definedName name="S2_" localSheetId="6">#REF!</definedName>
    <definedName name="S2_" localSheetId="4">#REF!</definedName>
    <definedName name="S2_">#REF!</definedName>
    <definedName name="SA" localSheetId="1">#REF!</definedName>
    <definedName name="SA" localSheetId="2">#REF!</definedName>
    <definedName name="SA" localSheetId="6">#REF!</definedName>
    <definedName name="SA" localSheetId="4">#REF!</definedName>
    <definedName name="SA">#REF!</definedName>
    <definedName name="Safeda_Balli" localSheetId="1">#REF!</definedName>
    <definedName name="Safeda_Balli" localSheetId="2">#REF!</definedName>
    <definedName name="Safeda_Balli" localSheetId="6">#REF!</definedName>
    <definedName name="Safeda_Balli" localSheetId="4">#REF!</definedName>
    <definedName name="Safeda_Balli">#REF!</definedName>
    <definedName name="san" localSheetId="1">#REF!</definedName>
    <definedName name="san" localSheetId="2">#REF!</definedName>
    <definedName name="san" localSheetId="6">#REF!</definedName>
    <definedName name="san" localSheetId="4">#REF!</definedName>
    <definedName name="san">#REF!</definedName>
    <definedName name="Sanitary" localSheetId="1">#REF!</definedName>
    <definedName name="Sanitary" localSheetId="2">#REF!</definedName>
    <definedName name="Sanitary" localSheetId="6">#REF!</definedName>
    <definedName name="Sanitary" localSheetId="4">#REF!</definedName>
    <definedName name="Sanitary">#REF!</definedName>
    <definedName name="saucomd">#REF!</definedName>
    <definedName name="saud">#REF!</definedName>
    <definedName name="sauf">#REF!</definedName>
    <definedName name="sauspad">#REF!</definedName>
    <definedName name="sausysd">#REF!</definedName>
    <definedName name="Scaffolding" localSheetId="1">#REF!</definedName>
    <definedName name="Scaffolding" localSheetId="2">#REF!</definedName>
    <definedName name="Scaffolding" localSheetId="6">#REF!</definedName>
    <definedName name="Scaffolding" localSheetId="4">#REF!</definedName>
    <definedName name="Scaffolding">#REF!</definedName>
    <definedName name="Sched_Pay" localSheetId="1">#REF!</definedName>
    <definedName name="Sched_Pay" localSheetId="2">#REF!</definedName>
    <definedName name="Sched_Pay" localSheetId="6">#REF!</definedName>
    <definedName name="Sched_Pay" localSheetId="4">#REF!</definedName>
    <definedName name="Sched_Pay">#REF!</definedName>
    <definedName name="Scheduled_Extra_Payments" localSheetId="1">#REF!</definedName>
    <definedName name="Scheduled_Extra_Payments" localSheetId="2">#REF!</definedName>
    <definedName name="Scheduled_Extra_Payments" localSheetId="6">#REF!</definedName>
    <definedName name="Scheduled_Extra_Payments" localSheetId="4">#REF!</definedName>
    <definedName name="Scheduled_Extra_Payments">#REF!</definedName>
    <definedName name="Scheduled_Interest_Rate" localSheetId="1">#REF!</definedName>
    <definedName name="Scheduled_Interest_Rate" localSheetId="2">#REF!</definedName>
    <definedName name="Scheduled_Interest_Rate" localSheetId="6">#REF!</definedName>
    <definedName name="Scheduled_Interest_Rate" localSheetId="4">#REF!</definedName>
    <definedName name="Scheduled_Interest_Rate">#REF!</definedName>
    <definedName name="Scheduled_Monthly_Payment" localSheetId="1">#REF!</definedName>
    <definedName name="Scheduled_Monthly_Payment" localSheetId="2">#REF!</definedName>
    <definedName name="Scheduled_Monthly_Payment" localSheetId="6">#REF!</definedName>
    <definedName name="Scheduled_Monthly_Payment" localSheetId="4">#REF!</definedName>
    <definedName name="Scheduled_Monthly_Payment">#REF!</definedName>
    <definedName name="schools">#REF!</definedName>
    <definedName name="SD" localSheetId="1">#REF!</definedName>
    <definedName name="SD" localSheetId="2">#REF!</definedName>
    <definedName name="SD" localSheetId="6">#REF!</definedName>
    <definedName name="SD" localSheetId="4">#REF!</definedName>
    <definedName name="SD">#REF!</definedName>
    <definedName name="Sdate" localSheetId="1">#REF!</definedName>
    <definedName name="Sdate" localSheetId="2">!#REF!</definedName>
    <definedName name="Sdate" localSheetId="6">!#REF!</definedName>
    <definedName name="Sdate">!#REF!</definedName>
    <definedName name="sdd" localSheetId="1">#REF!</definedName>
    <definedName name="sdd" localSheetId="2">#REF!</definedName>
    <definedName name="sdd" localSheetId="6">#REF!</definedName>
    <definedName name="sdd" localSheetId="4">#REF!</definedName>
    <definedName name="sdd">#REF!</definedName>
    <definedName name="sdsd">#REF!</definedName>
    <definedName name="se">#REF!</definedName>
    <definedName name="Section_1_Title">#REF!</definedName>
    <definedName name="Section_2_Title">#REF!</definedName>
    <definedName name="Section_3_Title">#REF!</definedName>
    <definedName name="Section_4_Title">#REF!</definedName>
    <definedName name="Section_5_Title">#REF!</definedName>
    <definedName name="Section_6_Title">#REF!</definedName>
    <definedName name="Section_7_Title">#REF!</definedName>
    <definedName name="Section_8_Title">#REF!</definedName>
    <definedName name="Semi" localSheetId="1">'[21]labour rates'!$C$6</definedName>
    <definedName name="Semi" localSheetId="6">#REF!</definedName>
    <definedName name="Semi" localSheetId="4">'[22]labour rates'!$C$6</definedName>
    <definedName name="Semi">'[23]labour rates'!$C$6</definedName>
    <definedName name="sencount" hidden="1">1</definedName>
    <definedName name="serf">#REF!</definedName>
    <definedName name="servf">#REF!</definedName>
    <definedName name="SF">#REF!</definedName>
    <definedName name="shd">#REF!</definedName>
    <definedName name="sheet1">#REF!</definedName>
    <definedName name="sheet1___0">#REF!</definedName>
    <definedName name="sheet1___13">#REF!</definedName>
    <definedName name="shf">#REF!</definedName>
    <definedName name="SHOW_TO_CUSTOME">#REF!</definedName>
    <definedName name="shuttering5.9.1">#REF!</definedName>
    <definedName name="si">#REF!</definedName>
    <definedName name="sigma0.2">#REF!</definedName>
    <definedName name="sigma0_2">#REF!</definedName>
    <definedName name="sigmab">#REF!</definedName>
    <definedName name="sigmah">#REF!</definedName>
    <definedName name="sigmat">#REF!</definedName>
    <definedName name="signages">#REF!</definedName>
    <definedName name="signages2">#REF!</definedName>
    <definedName name="Single_Clip" localSheetId="1">#REF!</definedName>
    <definedName name="Single_Clip" localSheetId="2">#REF!</definedName>
    <definedName name="Single_Clip" localSheetId="6">#REF!</definedName>
    <definedName name="Single_Clip" localSheetId="4">#REF!</definedName>
    <definedName name="Single_Clip">#REF!</definedName>
    <definedName name="ska" hidden="1">{#N/A,#N/A,TRUE,"Front";#N/A,#N/A,TRUE,"Simple Letter";#N/A,#N/A,TRUE,"Inside";#N/A,#N/A,TRUE,"Contents";#N/A,#N/A,TRUE,"Basis";#N/A,#N/A,TRUE,"Inclusions";#N/A,#N/A,TRUE,"Exclusions";#N/A,#N/A,TRUE,"Areas";#N/A,#N/A,TRUE,"Summary";#N/A,#N/A,TRUE,"Detail"}</definedName>
    <definedName name="SKBEL" localSheetId="1">#REF!</definedName>
    <definedName name="SKBEL" localSheetId="2">#REF!</definedName>
    <definedName name="SKBEL" localSheetId="6">#REF!</definedName>
    <definedName name="SKBEL" localSheetId="4">#REF!</definedName>
    <definedName name="SKBEL">#REF!</definedName>
    <definedName name="Skil" localSheetId="1">'[21]labour rates'!$C$7</definedName>
    <definedName name="Skil" localSheetId="6">#REF!</definedName>
    <definedName name="Skil" localSheetId="4">'[22]labour rates'!$C$7</definedName>
    <definedName name="Skil">'[23]labour rates'!$C$7</definedName>
    <definedName name="skq" hidden="1">{#N/A,#N/A,TRUE,"Front";#N/A,#N/A,TRUE,"Simple Letter";#N/A,#N/A,TRUE,"Inside";#N/A,#N/A,TRUE,"Contents";#N/A,#N/A,TRUE,"Basis";#N/A,#N/A,TRUE,"Inclusions";#N/A,#N/A,TRUE,"Exclusions";#N/A,#N/A,TRUE,"Areas";#N/A,#N/A,TRUE,"Summary";#N/A,#N/A,TRUE,"Detail"}</definedName>
    <definedName name="SLOPE">#REF!</definedName>
    <definedName name="sond">#REF!</definedName>
    <definedName name="sondf">#REF!</definedName>
    <definedName name="SONTF">[12]factors!#REF!</definedName>
    <definedName name="SPOT1">#REF!</definedName>
    <definedName name="SPR" localSheetId="1">#REF!</definedName>
    <definedName name="SPR" localSheetId="2">#REF!</definedName>
    <definedName name="SPR" localSheetId="6">#REF!</definedName>
    <definedName name="SPR" localSheetId="4">#REF!</definedName>
    <definedName name="SPR">#REF!</definedName>
    <definedName name="spray" localSheetId="1">#REF!</definedName>
    <definedName name="spray" localSheetId="2">#REF!</definedName>
    <definedName name="spray" localSheetId="6">#REF!</definedName>
    <definedName name="spray" localSheetId="4">#REF!</definedName>
    <definedName name="spray">#REF!</definedName>
    <definedName name="SQRT__1___0.6___1.0">#REF!</definedName>
    <definedName name="SQRT__1___0_6___1_0">#REF!</definedName>
    <definedName name="SQRT__1___0_6___1_0___0">#REF!</definedName>
    <definedName name="SQRT__1___0_6___1_0___13">#REF!</definedName>
    <definedName name="SRB" hidden="1">{"'Sheet1'!$A$4386:$N$4591"}</definedName>
    <definedName name="srh" localSheetId="1">#REF!</definedName>
    <definedName name="srh" localSheetId="2">#REF!</definedName>
    <definedName name="srh" localSheetId="6">#REF!</definedName>
    <definedName name="srh" localSheetId="4">#REF!</definedName>
    <definedName name="srh">#REF!</definedName>
    <definedName name="SRItemTotal" localSheetId="1">[26]BOQ!#REF!</definedName>
    <definedName name="SRItemTotal" localSheetId="2">[26]BOQ!#REF!</definedName>
    <definedName name="SRItemTotal" localSheetId="6">[26]BOQ!#REF!</definedName>
    <definedName name="SRItemTotal">[26]BOQ!#REF!</definedName>
    <definedName name="srp" localSheetId="1">#REF!</definedName>
    <definedName name="srp" localSheetId="2">#REF!</definedName>
    <definedName name="srp" localSheetId="6">#REF!</definedName>
    <definedName name="srp" localSheetId="4">#REF!</definedName>
    <definedName name="srp">#REF!</definedName>
    <definedName name="srvf">#REF!</definedName>
    <definedName name="ssd">#REF!</definedName>
    <definedName name="ssf">#REF!</definedName>
    <definedName name="SSS">[2]SOR!#REF!</definedName>
    <definedName name="ST" localSheetId="1">#REF!</definedName>
    <definedName name="ST" localSheetId="2">#REF!</definedName>
    <definedName name="ST" localSheetId="6">#REF!</definedName>
    <definedName name="ST" localSheetId="4">#REF!</definedName>
    <definedName name="ST">#REF!</definedName>
    <definedName name="Stage">#REF!</definedName>
    <definedName name="Staircase">#REF!</definedName>
    <definedName name="Staircase2">#REF!</definedName>
    <definedName name="Start_Date">#REF!</definedName>
    <definedName name="Status">"""""""['file:///K:/Documents%20and%20Settings/amit.goel/Local%20Settings/Temporary%20Internet%20Files/OLK62/Site%20Status%20Report_Chennai_10%2010%202009%20(2).xls'#$Legend.$A$8:.$A$10]"""""""</definedName>
    <definedName name="steel10.11.1">#REF!</definedName>
    <definedName name="Steel5.22.1">#REF!</definedName>
    <definedName name="Stone_Aggregate_10_mm" localSheetId="1">#REF!</definedName>
    <definedName name="Stone_Aggregate_10_mm" localSheetId="2">#REF!</definedName>
    <definedName name="Stone_Aggregate_10_mm" localSheetId="6">#REF!</definedName>
    <definedName name="Stone_Aggregate_10_mm" localSheetId="4">#REF!</definedName>
    <definedName name="Stone_Aggregate_10_mm">#REF!</definedName>
    <definedName name="Stone_Aggregate_20_mm" localSheetId="1">#REF!</definedName>
    <definedName name="Stone_Aggregate_20_mm" localSheetId="2">#REF!</definedName>
    <definedName name="Stone_Aggregate_20_mm" localSheetId="6">#REF!</definedName>
    <definedName name="Stone_Aggregate_20_mm" localSheetId="4">#REF!</definedName>
    <definedName name="Stone_Aggregate_20_mm">#REF!</definedName>
    <definedName name="Stone_Aggregate_40_mm" localSheetId="1">#REF!</definedName>
    <definedName name="Stone_Aggregate_40_mm" localSheetId="2">#REF!</definedName>
    <definedName name="Stone_Aggregate_40_mm" localSheetId="6">#REF!</definedName>
    <definedName name="Stone_Aggregate_40_mm" localSheetId="4">#REF!</definedName>
    <definedName name="Stone_Aggregate_40_mm">#REF!</definedName>
    <definedName name="Stone_Dust" localSheetId="1">#REF!</definedName>
    <definedName name="Stone_Dust" localSheetId="2">#REF!</definedName>
    <definedName name="Stone_Dust" localSheetId="6">#REF!</definedName>
    <definedName name="Stone_Dust" localSheetId="4">#REF!</definedName>
    <definedName name="Stone_Dust">#REF!</definedName>
    <definedName name="StrID" localSheetId="1">#REF!</definedName>
    <definedName name="StrID" localSheetId="2">!#REF!</definedName>
    <definedName name="StrID" localSheetId="6">!#REF!</definedName>
    <definedName name="StrID">!#REF!</definedName>
    <definedName name="structure">#REF!</definedName>
    <definedName name="su" localSheetId="1">'[28]labour rates'!$C$2</definedName>
    <definedName name="su" localSheetId="4">'[22]labour rates'!$C$2</definedName>
    <definedName name="su">'[23]labour rates'!$C$2</definedName>
    <definedName name="SUBHEAD2" localSheetId="1">#REF!</definedName>
    <definedName name="SUBHEAD2" localSheetId="2">#REF!</definedName>
    <definedName name="SUBHEAD2" localSheetId="6">#REF!</definedName>
    <definedName name="SUBHEAD2" localSheetId="4">#REF!</definedName>
    <definedName name="SUBHEAD2">#REF!</definedName>
    <definedName name="SUBHEAD3" localSheetId="1">#REF!</definedName>
    <definedName name="SUBHEAD3" localSheetId="2">#REF!</definedName>
    <definedName name="SUBHEAD3" localSheetId="6">#REF!</definedName>
    <definedName name="SUBHEAD3" localSheetId="4">#REF!</definedName>
    <definedName name="SUBHEAD3">#REF!</definedName>
    <definedName name="SUBHEAD4" localSheetId="1">#REF!</definedName>
    <definedName name="SUBHEAD4" localSheetId="2">#REF!</definedName>
    <definedName name="SUBHEAD4" localSheetId="6">#REF!</definedName>
    <definedName name="SUBHEAD4" localSheetId="4">#REF!</definedName>
    <definedName name="SUBHEAD4">#REF!</definedName>
    <definedName name="SUBHEAD5" localSheetId="1">#REF!</definedName>
    <definedName name="SUBHEAD5" localSheetId="2">#REF!</definedName>
    <definedName name="SUBHEAD5" localSheetId="6">#REF!</definedName>
    <definedName name="SUBHEAD5" localSheetId="4">#REF!</definedName>
    <definedName name="SUBHEAD5">#REF!</definedName>
    <definedName name="SUBHEAD6" localSheetId="1">#REF!</definedName>
    <definedName name="SUBHEAD6" localSheetId="2">#REF!</definedName>
    <definedName name="SUBHEAD6" localSheetId="6">#REF!</definedName>
    <definedName name="SUBHEAD6" localSheetId="4">#REF!</definedName>
    <definedName name="SUBHEAD6">#REF!</definedName>
    <definedName name="Subject" localSheetId="1">#REF!</definedName>
    <definedName name="Subject" localSheetId="2">!#REF!</definedName>
    <definedName name="Subject" localSheetId="6">!#REF!</definedName>
    <definedName name="Subject">!#REF!</definedName>
    <definedName name="substructure">#REF!</definedName>
    <definedName name="sum_1" localSheetId="1">#REF!</definedName>
    <definedName name="sum_1" localSheetId="2">#REF!</definedName>
    <definedName name="sum_1" localSheetId="6">#REF!</definedName>
    <definedName name="sum_1" localSheetId="4">#REF!</definedName>
    <definedName name="sum_1">#REF!</definedName>
    <definedName name="SUMMAR" localSheetId="1">#REF!</definedName>
    <definedName name="SUMMAR" localSheetId="2">#REF!</definedName>
    <definedName name="SUMMAR" localSheetId="6">#REF!</definedName>
    <definedName name="SUMMAR" localSheetId="4">#REF!</definedName>
    <definedName name="SUMMAR">#REF!</definedName>
    <definedName name="SUMMARY" localSheetId="1">#REF!</definedName>
    <definedName name="SUMMARY" localSheetId="2">#REF!</definedName>
    <definedName name="SUMMARY" localSheetId="6">#REF!</definedName>
    <definedName name="SUMMARY" localSheetId="4">#REF!</definedName>
    <definedName name="SUMMARY">#REF!</definedName>
    <definedName name="superstructure">#REF!</definedName>
    <definedName name="surf" localSheetId="1">#REF!</definedName>
    <definedName name="surf" localSheetId="2">#REF!</definedName>
    <definedName name="surf" localSheetId="6">#REF!</definedName>
    <definedName name="surf" localSheetId="4">#REF!</definedName>
    <definedName name="surf">#REF!</definedName>
    <definedName name="sweep" localSheetId="1">#REF!</definedName>
    <definedName name="sweep" localSheetId="2">#REF!</definedName>
    <definedName name="sweep" localSheetId="6">#REF!</definedName>
    <definedName name="sweep" localSheetId="4">#REF!</definedName>
    <definedName name="sweep">#REF!</definedName>
    <definedName name="swf">#REF!</definedName>
    <definedName name="SX" localSheetId="1">#REF!</definedName>
    <definedName name="SX" localSheetId="2">#REF!</definedName>
    <definedName name="SX" localSheetId="6">#REF!</definedName>
    <definedName name="SX" localSheetId="4">#REF!</definedName>
    <definedName name="SX">#REF!</definedName>
    <definedName name="system" localSheetId="1">'[28]labour rates'!$C$5</definedName>
    <definedName name="system" localSheetId="4">'[22]labour rates'!$C$5</definedName>
    <definedName name="system">'[23]labour rates'!$C$5</definedName>
    <definedName name="t">#REF!</definedName>
    <definedName name="t___0">#REF!</definedName>
    <definedName name="t___13">#REF!</definedName>
    <definedName name="T0">#REF!</definedName>
    <definedName name="table1">#REF!</definedName>
    <definedName name="TABLE2">#REF!</definedName>
    <definedName name="TableRange">#REF!</definedName>
    <definedName name="TAMT">#REF!</definedName>
    <definedName name="tank" localSheetId="1">#REF!</definedName>
    <definedName name="tank" localSheetId="2">#REF!</definedName>
    <definedName name="tank" localSheetId="6">#REF!</definedName>
    <definedName name="tank" localSheetId="4">#REF!</definedName>
    <definedName name="tank">#REF!</definedName>
    <definedName name="TaxTV">10%</definedName>
    <definedName name="TaxXL">5%</definedName>
    <definedName name="TECHI">#REF!</definedName>
    <definedName name="telephonepoles">#REF!</definedName>
    <definedName name="tem" hidden="1">{#N/A,#N/A,TRUE,"Front";#N/A,#N/A,TRUE,"Simple Letter";#N/A,#N/A,TRUE,"Inside";#N/A,#N/A,TRUE,"Contents";#N/A,#N/A,TRUE,"Basis";#N/A,#N/A,TRUE,"Inclusions";#N/A,#N/A,TRUE,"Exclusions";#N/A,#N/A,TRUE,"Areas";#N/A,#N/A,TRUE,"Summary";#N/A,#N/A,TRUE,"Detail"}</definedName>
    <definedName name="temp" hidden="1">{#N/A,#N/A,TRUE,"Front";#N/A,#N/A,TRUE,"Simple Letter";#N/A,#N/A,TRUE,"Inside";#N/A,#N/A,TRUE,"Contents";#N/A,#N/A,TRUE,"Basis";#N/A,#N/A,TRUE,"Inclusions";#N/A,#N/A,TRUE,"Exclusions";#N/A,#N/A,TRUE,"Areas";#N/A,#N/A,TRUE,"Summary";#N/A,#N/A,TRUE,"Detail"}</definedName>
    <definedName name="temp1" hidden="1">{#N/A,#N/A,TRUE,"Front";#N/A,#N/A,TRUE,"Simple Letter";#N/A,#N/A,TRUE,"Inside";#N/A,#N/A,TRUE,"Contents";#N/A,#N/A,TRUE,"Basis";#N/A,#N/A,TRUE,"Inclusions";#N/A,#N/A,TRUE,"Exclusions";#N/A,#N/A,TRUE,"Areas";#N/A,#N/A,TRUE,"Summary";#N/A,#N/A,TRUE,"Detail"}</definedName>
    <definedName name="Terminations" localSheetId="1">#REF!</definedName>
    <definedName name="Terminations" localSheetId="2">#REF!</definedName>
    <definedName name="Terminations" localSheetId="6">#REF!</definedName>
    <definedName name="Terminations" localSheetId="4">#REF!</definedName>
    <definedName name="Terminations">#REF!</definedName>
    <definedName name="TEs">#REF!</definedName>
    <definedName name="TEs___0">#REF!</definedName>
    <definedName name="TEs___13">#REF!</definedName>
    <definedName name="TEt">#REF!</definedName>
    <definedName name="TEt___0">#REF!</definedName>
    <definedName name="TEt___13">#REF!</definedName>
    <definedName name="text" localSheetId="1">#REF!</definedName>
    <definedName name="text" localSheetId="2">#REF!</definedName>
    <definedName name="text" localSheetId="6">#REF!</definedName>
    <definedName name="text" localSheetId="4">#REF!</definedName>
    <definedName name="text">#REF!</definedName>
    <definedName name="TF">#REF!</definedName>
    <definedName name="tipp" localSheetId="1">#REF!</definedName>
    <definedName name="tipp" localSheetId="2">#REF!</definedName>
    <definedName name="tipp" localSheetId="6">#REF!</definedName>
    <definedName name="tipp" localSheetId="4">#REF!</definedName>
    <definedName name="tipp">#REF!</definedName>
    <definedName name="TITLE">#REF!</definedName>
    <definedName name="Title1" localSheetId="1">#REF!</definedName>
    <definedName name="Title1" localSheetId="2">!#REF!</definedName>
    <definedName name="Title1" localSheetId="6">!#REF!</definedName>
    <definedName name="Title1">!#REF!</definedName>
    <definedName name="Title2" localSheetId="1">#REF!</definedName>
    <definedName name="Title2" localSheetId="2">!#REF!</definedName>
    <definedName name="Title2" localSheetId="6">!#REF!</definedName>
    <definedName name="Title2">!#REF!</definedName>
    <definedName name="TMBPLA">[14]Sheet1!#REF!</definedName>
    <definedName name="TMBSCA">[14]Sheet1!#REF!</definedName>
    <definedName name="To" localSheetId="1">#REF!</definedName>
    <definedName name="To" localSheetId="2">#REF!</definedName>
    <definedName name="To" localSheetId="6">#REF!</definedName>
    <definedName name="To" localSheetId="4">#REF!</definedName>
    <definedName name="To">#REF!</definedName>
    <definedName name="tol" localSheetId="1">#REF!</definedName>
    <definedName name="tol" localSheetId="2">!#REF!</definedName>
    <definedName name="tol" localSheetId="6">!#REF!</definedName>
    <definedName name="tol">!#REF!</definedName>
    <definedName name="topl" localSheetId="1">#REF!</definedName>
    <definedName name="topl" localSheetId="2">!#REF!</definedName>
    <definedName name="topl" localSheetId="6">!#REF!</definedName>
    <definedName name="topl">!#REF!</definedName>
    <definedName name="topn" localSheetId="1">#REF!</definedName>
    <definedName name="topn" localSheetId="2">!#REF!</definedName>
    <definedName name="topn" localSheetId="6">!#REF!</definedName>
    <definedName name="topn">!#REF!</definedName>
    <definedName name="TOR" localSheetId="1">#REF!</definedName>
    <definedName name="TOR" localSheetId="2">#REF!</definedName>
    <definedName name="TOR" localSheetId="6">#REF!</definedName>
    <definedName name="TOR" localSheetId="4">#REF!</definedName>
    <definedName name="TOR">#REF!</definedName>
    <definedName name="Total_Interest" localSheetId="1">#REF!</definedName>
    <definedName name="Total_Interest" localSheetId="2">#REF!</definedName>
    <definedName name="Total_Interest" localSheetId="6">#REF!</definedName>
    <definedName name="Total_Interest" localSheetId="4">#REF!</definedName>
    <definedName name="Total_Interest">#REF!</definedName>
    <definedName name="Total_Length__m" localSheetId="1">#REF!</definedName>
    <definedName name="Total_Length__m" localSheetId="2">#REF!</definedName>
    <definedName name="Total_Length__m" localSheetId="6">#REF!</definedName>
    <definedName name="Total_Length__m" localSheetId="4">#REF!</definedName>
    <definedName name="Total_Length__m">#REF!</definedName>
    <definedName name="Total_Pay" localSheetId="1">#REF!</definedName>
    <definedName name="Total_Pay" localSheetId="2">#REF!</definedName>
    <definedName name="Total_Pay" localSheetId="6">#REF!</definedName>
    <definedName name="Total_Pay" localSheetId="4">#REF!</definedName>
    <definedName name="Total_Pay">#REF!</definedName>
    <definedName name="Total_Payment" localSheetId="1">Scheduled_Payment+Extra_Payment</definedName>
    <definedName name="Total_Payment" localSheetId="2">Scheduled_Payment+Extra_Payment</definedName>
    <definedName name="Total_Payment" localSheetId="6">Scheduled_Payment+Extra_Payment</definedName>
    <definedName name="Total_Payment" localSheetId="4">Scheduled_Payment+Extra_Payment</definedName>
    <definedName name="Total_Payment">Scheduled_Payment+Extra_Payment</definedName>
    <definedName name="totalqtyfinal">#REF!</definedName>
    <definedName name="TP_AS">#REF!</definedName>
    <definedName name="TP_MARKUP">#REF!</definedName>
    <definedName name="TP_MOB">#REF!</definedName>
    <definedName name="TP_PS">#REF!</definedName>
    <definedName name="TP_UNITE">#REF!</definedName>
    <definedName name="tptptptp">#REF!</definedName>
    <definedName name="tr" localSheetId="1">#REF!</definedName>
    <definedName name="tr" localSheetId="2">#REF!</definedName>
    <definedName name="tr" localSheetId="6">#REF!</definedName>
    <definedName name="tr" localSheetId="4">#REF!</definedName>
    <definedName name="tr">#REF!</definedName>
    <definedName name="trans" localSheetId="1">#REF!</definedName>
    <definedName name="trans" localSheetId="2">#REF!</definedName>
    <definedName name="trans" localSheetId="6">#REF!</definedName>
    <definedName name="trans" localSheetId="4">#REF!</definedName>
    <definedName name="trans">#REF!</definedName>
    <definedName name="tS">#REF!</definedName>
    <definedName name="tS___0">#REF!</definedName>
    <definedName name="tS___13">#REF!</definedName>
    <definedName name="TUES1">#REF!</definedName>
    <definedName name="type">#REF!</definedName>
    <definedName name="Type1">#REF!</definedName>
    <definedName name="Type2">#REF!</definedName>
    <definedName name="Type3">#REF!</definedName>
    <definedName name="UNITS">#REF!</definedName>
    <definedName name="usd">#REF!</definedName>
    <definedName name="Use_Alternates">#REF!</definedName>
    <definedName name="V">'[38]Name Lists'!$E$239:$E$242</definedName>
    <definedName name="va">#REF!</definedName>
    <definedName name="va___0">#REF!</definedName>
    <definedName name="va___13">#REF!</definedName>
    <definedName name="Values_Entered" localSheetId="1">IF('Civil and Interior'!Loan_Amount*'Civil and Interior'!Interest_Rate*'Civil and Interior'!Loan_Years*'Civil and Interior'!Loan_Start&gt;0,1,0)</definedName>
    <definedName name="Values_Entered" localSheetId="2">IF('Electrical and Fire'!Loan_Amount*'Electrical and Fire'!Interest_Rate*'Electrical and Fire'!Loan_Years*'Electrical and Fire'!Loan_Start&gt;0,1,0)</definedName>
    <definedName name="Values_Entered" localSheetId="6">IF('Low Side AC'!Loan_Amount*'Low Side AC'!Interest_Rate*'Low Side AC'!Loan_Years*'Low Side AC'!Loan_Start&gt;0,1,0)</definedName>
    <definedName name="Values_Entered" localSheetId="4">IF(PHE!Loan_Amount*PHE!Interest_Rate*PHE!Loan_Years*PHE!Loan_Start&gt;0,1,0)</definedName>
    <definedName name="Values_Entered">IF(Loan_Amount*Interest_Rate*Loan_Years*Loan_Start&gt;0,1,0)</definedName>
    <definedName name="VANDEMATARAM">#REF!</definedName>
    <definedName name="vatf">#REF!</definedName>
    <definedName name="VB">#REF!</definedName>
    <definedName name="VD">#REF!</definedName>
    <definedName name="Vend">#REF!</definedName>
    <definedName name="vender_1500KVA">#REF!</definedName>
    <definedName name="VENDOR">#REF!</definedName>
    <definedName name="vendor_500KVA">#REF!</definedName>
    <definedName name="vertical_col_and_corner_walls">#REF!</definedName>
    <definedName name="Vf">#REF!</definedName>
    <definedName name="vib" localSheetId="1">#REF!</definedName>
    <definedName name="vib" localSheetId="2">#REF!</definedName>
    <definedName name="vib" localSheetId="6">#REF!</definedName>
    <definedName name="vib" localSheetId="4">#REF!</definedName>
    <definedName name="vib">#REF!</definedName>
    <definedName name="vibroll" localSheetId="1">#REF!</definedName>
    <definedName name="vibroll" localSheetId="2">#REF!</definedName>
    <definedName name="vibroll" localSheetId="6">#REF!</definedName>
    <definedName name="vibroll" localSheetId="4">#REF!</definedName>
    <definedName name="vibroll">#REF!</definedName>
    <definedName name="VIVEKANANDA">#REF!</definedName>
    <definedName name="Voltage__KV" localSheetId="1">#REF!</definedName>
    <definedName name="Voltage__KV" localSheetId="2">#REF!</definedName>
    <definedName name="Voltage__KV" localSheetId="6">#REF!</definedName>
    <definedName name="Voltage__KV" localSheetId="4">#REF!</definedName>
    <definedName name="Voltage__KV">#REF!</definedName>
    <definedName name="VOLTAGE_DROP_FOR_THREE_PHASE_Sheet2_List" localSheetId="1">!#REF!</definedName>
    <definedName name="VOLTAGE_DROP_FOR_THREE_PHASE_Sheet2_List" localSheetId="2">!#REF!</definedName>
    <definedName name="VOLTAGE_DROP_FOR_THREE_PHASE_Sheet2_List" localSheetId="6">!#REF!</definedName>
    <definedName name="VOLTAGE_DROP_FOR_THREE_PHASE_Sheet2_List">!#REF!</definedName>
    <definedName name="Vsigma">#REF!</definedName>
    <definedName name="Vz">#REF!</definedName>
    <definedName name="W">#REF!</definedName>
    <definedName name="Waiting">"Picture 1"</definedName>
    <definedName name="Wall_form_panel" localSheetId="1">#REF!</definedName>
    <definedName name="Wall_form_panel" localSheetId="2">#REF!</definedName>
    <definedName name="Wall_form_panel" localSheetId="6">#REF!</definedName>
    <definedName name="Wall_form_panel" localSheetId="4">#REF!</definedName>
    <definedName name="Wall_form_panel">#REF!</definedName>
    <definedName name="Wall_form_panel_1250x400" localSheetId="1">#REF!</definedName>
    <definedName name="Wall_form_panel_1250x400" localSheetId="2">#REF!</definedName>
    <definedName name="Wall_form_panel_1250x400" localSheetId="6">#REF!</definedName>
    <definedName name="Wall_form_panel_1250x400" localSheetId="4">#REF!</definedName>
    <definedName name="Wall_form_panel_1250x400">#REF!</definedName>
    <definedName name="Wall_form_panel_1250x500" localSheetId="1">#REF!</definedName>
    <definedName name="Wall_form_panel_1250x500" localSheetId="2">#REF!</definedName>
    <definedName name="Wall_form_panel_1250x500" localSheetId="6">#REF!</definedName>
    <definedName name="Wall_form_panel_1250x500" localSheetId="4">#REF!</definedName>
    <definedName name="Wall_form_panel_1250x500">#REF!</definedName>
    <definedName name="WATER">[39]est!$H$341</definedName>
    <definedName name="Water_Proofing_compound" localSheetId="1">#REF!</definedName>
    <definedName name="Water_Proofing_compound" localSheetId="2">#REF!</definedName>
    <definedName name="Water_Proofing_compound" localSheetId="6">#REF!</definedName>
    <definedName name="Water_Proofing_compound" localSheetId="4">#REF!</definedName>
    <definedName name="Water_Proofing_compound">#REF!</definedName>
    <definedName name="Watersup18.83.4">#REF!</definedName>
    <definedName name="wdf">[2]SOR!#REF!</definedName>
    <definedName name="WH" localSheetId="1">#REF!</definedName>
    <definedName name="WH" localSheetId="2">#REF!</definedName>
    <definedName name="WH" localSheetId="6">#REF!</definedName>
    <definedName name="WH" localSheetId="4">#REF!</definedName>
    <definedName name="WH">#REF!</definedName>
    <definedName name="White_Cement" localSheetId="1">#REF!</definedName>
    <definedName name="White_Cement" localSheetId="2">#REF!</definedName>
    <definedName name="White_Cement" localSheetId="6">#REF!</definedName>
    <definedName name="White_Cement" localSheetId="4">#REF!</definedName>
    <definedName name="White_Cement">#REF!</definedName>
    <definedName name="wid">#REF!</definedName>
    <definedName name="WINDOW">#REF!</definedName>
    <definedName name="Wire" localSheetId="1">[20]labour!$C$1</definedName>
    <definedName name="Wire" localSheetId="6">#REF!</definedName>
    <definedName name="wire" localSheetId="4">'[22]labour rates'!$C$2</definedName>
    <definedName name="wire">'[23]labour rates'!$C$2</definedName>
    <definedName name="Wires" localSheetId="1">[20]labour!$C$2</definedName>
    <definedName name="Wires" localSheetId="6">#REF!</definedName>
    <definedName name="Wires" localSheetId="4">'[22]labour rates'!$C$3</definedName>
    <definedName name="Wires">'[23]labour rates'!$C$3</definedName>
    <definedName name="Wkshopblk">#REF!</definedName>
    <definedName name="WLP">#REF!</definedName>
    <definedName name="Woodwork9.32">#REF!</definedName>
    <definedName name="work">#REF!</definedName>
    <definedName name="WP">#REF!</definedName>
    <definedName name="wqe">#REF!</definedName>
    <definedName name="wrn.Full._.Report." hidden="1">{#N/A,#N/A,TRUE,"Front";#N/A,#N/A,TRUE,"Simple Letter";#N/A,#N/A,TRUE,"Inside";#N/A,#N/A,TRUE,"Contents";#N/A,#N/A,TRUE,"Basis";#N/A,#N/A,TRUE,"Inclusions";#N/A,#N/A,TRUE,"Exclusions";#N/A,#N/A,TRUE,"Areas";#N/A,#N/A,TRUE,"Summary";#N/A,#N/A,TRUE,"Detail"}</definedName>
    <definedName name="WS18.24">#REF!</definedName>
    <definedName name="WS18.30.1">#REF!</definedName>
    <definedName name="WS18.30.2">#REF!</definedName>
    <definedName name="WS18.78">#REF!</definedName>
    <definedName name="Xl">#REF!</definedName>
    <definedName name="Xl___0">#REF!</definedName>
    <definedName name="Xl___13">#REF!</definedName>
    <definedName name="xxx">#REF!</definedName>
    <definedName name="y">#REF!</definedName>
    <definedName name="YES" localSheetId="1">#REF!</definedName>
    <definedName name="YES" localSheetId="2">#REF!</definedName>
    <definedName name="YES" localSheetId="6">#REF!</definedName>
    <definedName name="YES" localSheetId="4">#REF!</definedName>
    <definedName name="YES">#REF!</definedName>
    <definedName name="zitd">#REF!</definedName>
    <definedName name="zl">#REF!</definedName>
    <definedName name="zl___0">#REF!</definedName>
    <definedName name="zl___13">#REF!</definedName>
    <definedName name="zlpu">#REF!</definedName>
    <definedName name="zlpu___0">#REF!</definedName>
    <definedName name="zlpu___13">#REF!</definedName>
    <definedName name="zs">#REF!</definedName>
    <definedName name="zs___0">#REF!</definedName>
    <definedName name="zs___13">#REF!</definedName>
    <definedName name="zspu">#REF!</definedName>
    <definedName name="zspu___0">#REF!</definedName>
    <definedName name="zspu___13">#REF!</definedName>
    <definedName name="ZSS">#REF!</definedName>
    <definedName name="ZSS___0">#REF!</definedName>
    <definedName name="ZSS___13">#REF!</definedName>
    <definedName name="ztpu">#REF!</definedName>
    <definedName name="ztpu___0">#REF!</definedName>
    <definedName name="ztpu___13">#REF!</definedName>
    <definedName name="ZY">#REF!</definedName>
    <definedName name="ZY___0">#REF!</definedName>
    <definedName name="ZY___13">#REF!</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F7" i="33" l="1"/>
  <c r="F32" i="29"/>
  <c r="A38" i="29"/>
  <c r="F38" i="29"/>
  <c r="F44" i="33" l="1"/>
  <c r="A44" i="33"/>
  <c r="F41" i="33"/>
  <c r="F40" i="33"/>
  <c r="F39" i="33"/>
  <c r="A39" i="33"/>
  <c r="A40" i="33" s="1"/>
  <c r="A41" i="33" s="1"/>
  <c r="F36" i="33"/>
  <c r="F35" i="33"/>
  <c r="F34" i="33"/>
  <c r="F33" i="33"/>
  <c r="A33" i="33"/>
  <c r="A34" i="33" s="1"/>
  <c r="A35" i="33" s="1"/>
  <c r="A36" i="33" s="1"/>
  <c r="F28" i="33"/>
  <c r="D27" i="33"/>
  <c r="F27" i="33" s="1"/>
  <c r="D29" i="33"/>
  <c r="F29" i="33" s="1"/>
  <c r="F25" i="33"/>
  <c r="A25" i="33"/>
  <c r="A26" i="33" s="1"/>
  <c r="A27" i="33" s="1"/>
  <c r="A28" i="33" s="1"/>
  <c r="A29" i="33" s="1"/>
  <c r="D22" i="33"/>
  <c r="F22" i="33" s="1"/>
  <c r="F20" i="33"/>
  <c r="A20" i="33"/>
  <c r="A21" i="33" s="1"/>
  <c r="A22" i="33" s="1"/>
  <c r="D17" i="33"/>
  <c r="F17" i="33" s="1"/>
  <c r="F15" i="33"/>
  <c r="F14" i="33"/>
  <c r="A14" i="33"/>
  <c r="A15" i="33" s="1"/>
  <c r="A16" i="33" s="1"/>
  <c r="A17" i="33" s="1"/>
  <c r="F10" i="33"/>
  <c r="F9" i="33"/>
  <c r="F8" i="33"/>
  <c r="A7" i="33"/>
  <c r="A8" i="33" s="1"/>
  <c r="A9" i="33" s="1"/>
  <c r="A10" i="33" s="1"/>
  <c r="A11" i="33" s="1"/>
  <c r="D11" i="33" l="1"/>
  <c r="F11" i="33" s="1"/>
  <c r="F21" i="33"/>
  <c r="F16" i="33"/>
  <c r="F26" i="33"/>
  <c r="F46" i="33" l="1"/>
  <c r="F47" i="33" s="1"/>
  <c r="F48" i="33" s="1"/>
  <c r="F333" i="32" l="1"/>
  <c r="D304" i="32"/>
  <c r="D299" i="32"/>
  <c r="A236" i="32"/>
  <c r="A230" i="32"/>
  <c r="A231" i="32" s="1"/>
  <c r="A124" i="32"/>
  <c r="A126" i="32" s="1"/>
  <c r="A127" i="32" s="1"/>
  <c r="A128" i="32" s="1"/>
  <c r="A120" i="32"/>
  <c r="A121" i="32" s="1"/>
  <c r="D90" i="32"/>
  <c r="D85" i="32"/>
  <c r="A67" i="32"/>
  <c r="A69" i="32" s="1"/>
  <c r="A71" i="32" s="1"/>
  <c r="G21" i="31" l="1"/>
  <c r="G20" i="31"/>
  <c r="G19" i="31"/>
  <c r="G18" i="31"/>
  <c r="G17" i="31"/>
  <c r="G16" i="31"/>
  <c r="G15" i="31"/>
  <c r="G14" i="31"/>
  <c r="G13" i="31"/>
  <c r="G12" i="31"/>
  <c r="G11" i="31"/>
  <c r="G10" i="31"/>
  <c r="G9" i="31"/>
  <c r="G8" i="31"/>
  <c r="G7" i="31"/>
  <c r="G6" i="31"/>
  <c r="G5" i="31"/>
  <c r="G21" i="30"/>
  <c r="G20" i="30"/>
  <c r="G19" i="30"/>
  <c r="G18" i="30"/>
  <c r="G17" i="30"/>
  <c r="G16" i="30"/>
  <c r="G15" i="30"/>
  <c r="G14" i="30"/>
  <c r="G13" i="30"/>
  <c r="G12" i="30"/>
  <c r="G11" i="30"/>
  <c r="G10" i="30"/>
  <c r="G9" i="30"/>
  <c r="G8" i="30"/>
  <c r="G7" i="30"/>
  <c r="G6" i="30"/>
  <c r="G5" i="30"/>
  <c r="G22" i="30" l="1"/>
  <c r="G22" i="31"/>
  <c r="F99" i="29"/>
  <c r="F96" i="29"/>
  <c r="F92" i="29"/>
  <c r="F91" i="29"/>
  <c r="F90" i="29"/>
  <c r="F88" i="29"/>
  <c r="F87" i="29"/>
  <c r="F86" i="29"/>
  <c r="F85" i="29"/>
  <c r="F84" i="29"/>
  <c r="A83" i="29"/>
  <c r="F82" i="29"/>
  <c r="F79" i="29"/>
  <c r="F78" i="29"/>
  <c r="F76" i="29"/>
  <c r="F75" i="29"/>
  <c r="F74" i="29"/>
  <c r="F66" i="29"/>
  <c r="F65" i="29"/>
  <c r="F64" i="29"/>
  <c r="F63" i="29"/>
  <c r="F62" i="29"/>
  <c r="F61" i="29"/>
  <c r="F60" i="29"/>
  <c r="F59" i="29"/>
  <c r="F53" i="29"/>
  <c r="A53" i="29"/>
  <c r="F52" i="29"/>
  <c r="F51" i="29"/>
  <c r="F50" i="29"/>
  <c r="A49" i="29"/>
  <c r="A51" i="29" s="1"/>
  <c r="F48" i="29"/>
  <c r="F47" i="29"/>
  <c r="F45" i="29"/>
  <c r="F44" i="29"/>
  <c r="F42" i="29"/>
  <c r="F39" i="29"/>
  <c r="A39" i="29"/>
  <c r="F37" i="29"/>
  <c r="F35" i="29"/>
  <c r="F31" i="29"/>
  <c r="F30" i="29"/>
  <c r="F29" i="29"/>
  <c r="F27" i="29"/>
  <c r="F25" i="29"/>
  <c r="F24" i="29"/>
  <c r="F23" i="29"/>
  <c r="F22" i="29"/>
  <c r="F21" i="29"/>
  <c r="F20" i="29"/>
  <c r="A20" i="29"/>
  <c r="A21" i="29" s="1"/>
  <c r="A22" i="29" s="1"/>
  <c r="A23" i="29" s="1"/>
  <c r="A24" i="29" s="1"/>
  <c r="A25" i="29" s="1"/>
  <c r="A26" i="29" s="1"/>
  <c r="A27" i="29" s="1"/>
  <c r="F19" i="29"/>
  <c r="F17" i="29"/>
  <c r="F16" i="29"/>
  <c r="F15" i="29"/>
  <c r="F14" i="29"/>
  <c r="F13" i="29"/>
  <c r="F12" i="29"/>
  <c r="F11" i="29"/>
  <c r="F10" i="29"/>
  <c r="F9" i="29"/>
  <c r="F8" i="29"/>
  <c r="F7" i="29"/>
  <c r="F6" i="29"/>
  <c r="F6" i="27" l="1"/>
  <c r="F7" i="27"/>
  <c r="F8" i="27"/>
  <c r="F9" i="27"/>
  <c r="F10" i="27"/>
  <c r="F11" i="27"/>
  <c r="F5" i="27"/>
  <c r="F6" i="26"/>
  <c r="F7" i="26"/>
  <c r="F8" i="26"/>
  <c r="F9" i="26"/>
  <c r="F10" i="26"/>
  <c r="F11" i="26"/>
  <c r="F12" i="26"/>
  <c r="F13" i="26"/>
  <c r="F14" i="26"/>
  <c r="F15" i="26"/>
  <c r="F16" i="26"/>
  <c r="F17" i="26"/>
  <c r="F18" i="26"/>
  <c r="F19" i="26"/>
  <c r="F20" i="26"/>
  <c r="F21" i="26"/>
  <c r="F5" i="26"/>
  <c r="F13" i="27" l="1"/>
  <c r="F22" i="26"/>
  <c r="D19" i="24" l="1"/>
  <c r="H9" i="24"/>
  <c r="H10" i="24" s="1"/>
  <c r="G4" i="24"/>
  <c r="G2" i="24"/>
  <c r="C9" i="24"/>
  <c r="G9" i="24" s="1"/>
  <c r="E7" i="24"/>
  <c r="C7" i="24"/>
  <c r="G7" i="24" s="1"/>
  <c r="F3" i="24"/>
  <c r="D3" i="24"/>
  <c r="F2" i="24"/>
  <c r="E2" i="24"/>
  <c r="E10" i="24" s="1"/>
  <c r="D2" i="24"/>
  <c r="D10" i="24" s="1"/>
  <c r="G10" i="24" l="1"/>
  <c r="C10" i="24"/>
  <c r="F10" i="24"/>
  <c r="F11" i="24"/>
  <c r="I10" i="24"/>
  <c r="D12" i="24"/>
  <c r="D16" i="24" s="1"/>
  <c r="D17" i="24" s="1"/>
  <c r="D20" i="24"/>
  <c r="F375" i="23"/>
  <c r="F373" i="23"/>
  <c r="I366" i="23"/>
  <c r="J366" i="23" s="1"/>
  <c r="F366" i="23"/>
  <c r="J364" i="23"/>
  <c r="F364" i="23"/>
  <c r="I362" i="23"/>
  <c r="J362" i="23" s="1"/>
  <c r="F362" i="23"/>
  <c r="J360" i="23"/>
  <c r="F360" i="23"/>
  <c r="J356" i="23"/>
  <c r="F356" i="23"/>
  <c r="I352" i="23"/>
  <c r="J352" i="23" s="1"/>
  <c r="F352" i="23"/>
  <c r="I351" i="23"/>
  <c r="J351" i="23" s="1"/>
  <c r="F351" i="23"/>
  <c r="I350" i="23"/>
  <c r="J350" i="23" s="1"/>
  <c r="F350" i="23"/>
  <c r="I349" i="23"/>
  <c r="J349" i="23" s="1"/>
  <c r="F349" i="23"/>
  <c r="I348" i="23"/>
  <c r="J348" i="23" s="1"/>
  <c r="F348" i="23"/>
  <c r="I347" i="23"/>
  <c r="J347" i="23" s="1"/>
  <c r="F347" i="23"/>
  <c r="I346" i="23"/>
  <c r="J346" i="23" s="1"/>
  <c r="F346" i="23"/>
  <c r="I342" i="23"/>
  <c r="J342" i="23" s="1"/>
  <c r="F342" i="23"/>
  <c r="J335" i="23"/>
  <c r="F335" i="23"/>
  <c r="J330" i="23"/>
  <c r="F330" i="23"/>
  <c r="I326" i="23"/>
  <c r="J326" i="23" s="1"/>
  <c r="F326" i="23"/>
  <c r="J322" i="23"/>
  <c r="F322" i="23"/>
  <c r="I320" i="23"/>
  <c r="I319" i="23"/>
  <c r="J319" i="23" s="1"/>
  <c r="F319" i="23"/>
  <c r="I315" i="23"/>
  <c r="J315" i="23" s="1"/>
  <c r="F315" i="23"/>
  <c r="I314" i="23"/>
  <c r="J314" i="23" s="1"/>
  <c r="F314" i="23"/>
  <c r="I310" i="23"/>
  <c r="J310" i="23" s="1"/>
  <c r="F310" i="23"/>
  <c r="I309" i="23"/>
  <c r="J309" i="23" s="1"/>
  <c r="F309" i="23"/>
  <c r="I308" i="23"/>
  <c r="J308" i="23" s="1"/>
  <c r="F308" i="23"/>
  <c r="D304" i="23"/>
  <c r="J304" i="23" s="1"/>
  <c r="I300" i="23"/>
  <c r="D300" i="23"/>
  <c r="F300" i="23" s="1"/>
  <c r="I298" i="23"/>
  <c r="J298" i="23" s="1"/>
  <c r="F298" i="23"/>
  <c r="I296" i="23"/>
  <c r="J296" i="23" s="1"/>
  <c r="F296" i="23"/>
  <c r="I292" i="23"/>
  <c r="J292" i="23" s="1"/>
  <c r="F292" i="23"/>
  <c r="I291" i="23"/>
  <c r="I290" i="23"/>
  <c r="J290" i="23" s="1"/>
  <c r="F290" i="23"/>
  <c r="I286" i="23"/>
  <c r="J286" i="23" s="1"/>
  <c r="F286" i="23"/>
  <c r="I285" i="23"/>
  <c r="J285" i="23" s="1"/>
  <c r="F285" i="23"/>
  <c r="I284" i="23"/>
  <c r="J284" i="23" s="1"/>
  <c r="F284" i="23"/>
  <c r="J277" i="23"/>
  <c r="F277" i="23"/>
  <c r="J273" i="23"/>
  <c r="F273" i="23"/>
  <c r="I269" i="23"/>
  <c r="J269" i="23" s="1"/>
  <c r="F269" i="23"/>
  <c r="I268" i="23"/>
  <c r="J268" i="23" s="1"/>
  <c r="F268" i="23"/>
  <c r="I264" i="23"/>
  <c r="J264" i="23" s="1"/>
  <c r="F264" i="23"/>
  <c r="I263" i="23"/>
  <c r="J263" i="23" s="1"/>
  <c r="F263" i="23"/>
  <c r="I262" i="23"/>
  <c r="J262" i="23" s="1"/>
  <c r="F262" i="23"/>
  <c r="J257" i="23"/>
  <c r="F257" i="23"/>
  <c r="A257" i="23"/>
  <c r="I253" i="23"/>
  <c r="J253" i="23" s="1"/>
  <c r="F253" i="23"/>
  <c r="I252" i="23"/>
  <c r="J252" i="23" s="1"/>
  <c r="F252" i="23"/>
  <c r="I251" i="23"/>
  <c r="J251" i="23" s="1"/>
  <c r="F251" i="23"/>
  <c r="A251" i="23"/>
  <c r="A252" i="23" s="1"/>
  <c r="A253" i="23" s="1"/>
  <c r="I250" i="23"/>
  <c r="J250" i="23" s="1"/>
  <c r="F250" i="23"/>
  <c r="I249" i="23"/>
  <c r="J249" i="23" s="1"/>
  <c r="F249" i="23"/>
  <c r="A249" i="23"/>
  <c r="I245" i="23"/>
  <c r="I244" i="23"/>
  <c r="J244" i="23" s="1"/>
  <c r="F244" i="23"/>
  <c r="I243" i="23"/>
  <c r="J243" i="23" s="1"/>
  <c r="F243" i="23"/>
  <c r="I242" i="23"/>
  <c r="J242" i="23" s="1"/>
  <c r="F242" i="23"/>
  <c r="I238" i="23"/>
  <c r="J238" i="23" s="1"/>
  <c r="F238" i="23"/>
  <c r="I237" i="23"/>
  <c r="J237" i="23" s="1"/>
  <c r="F237" i="23"/>
  <c r="I236" i="23"/>
  <c r="J236" i="23" s="1"/>
  <c r="F236" i="23"/>
  <c r="I235" i="23"/>
  <c r="J235" i="23" s="1"/>
  <c r="F235" i="23"/>
  <c r="I234" i="23"/>
  <c r="J234" i="23" s="1"/>
  <c r="F234" i="23"/>
  <c r="I233" i="23"/>
  <c r="D233" i="23"/>
  <c r="F233" i="23" s="1"/>
  <c r="I232" i="23"/>
  <c r="D232" i="23"/>
  <c r="F232" i="23" s="1"/>
  <c r="I231" i="23"/>
  <c r="D231" i="23"/>
  <c r="F231" i="23" s="1"/>
  <c r="I227" i="23"/>
  <c r="J227" i="23" s="1"/>
  <c r="F227" i="23"/>
  <c r="I226" i="23"/>
  <c r="J226" i="23" s="1"/>
  <c r="F226" i="23"/>
  <c r="I225" i="23"/>
  <c r="J225" i="23" s="1"/>
  <c r="F225" i="23"/>
  <c r="I224" i="23"/>
  <c r="J224" i="23" s="1"/>
  <c r="F224" i="23"/>
  <c r="I223" i="23"/>
  <c r="J223" i="23" s="1"/>
  <c r="F223" i="23"/>
  <c r="I222" i="23"/>
  <c r="D222" i="23"/>
  <c r="J222" i="23" s="1"/>
  <c r="I221" i="23"/>
  <c r="D221" i="23"/>
  <c r="I220" i="23"/>
  <c r="F220" i="23"/>
  <c r="D220" i="23"/>
  <c r="I216" i="23"/>
  <c r="J216" i="23" s="1"/>
  <c r="F216" i="23"/>
  <c r="I215" i="23"/>
  <c r="J215" i="23" s="1"/>
  <c r="F215" i="23"/>
  <c r="I214" i="23"/>
  <c r="J214" i="23" s="1"/>
  <c r="F214" i="23"/>
  <c r="I213" i="23"/>
  <c r="J213" i="23" s="1"/>
  <c r="F213" i="23"/>
  <c r="I212" i="23"/>
  <c r="J212" i="23" s="1"/>
  <c r="F212" i="23"/>
  <c r="I211" i="23"/>
  <c r="J211" i="23" s="1"/>
  <c r="F211" i="23"/>
  <c r="I207" i="23"/>
  <c r="I206" i="23"/>
  <c r="J206" i="23" s="1"/>
  <c r="F206" i="23"/>
  <c r="I205" i="23"/>
  <c r="J205" i="23" s="1"/>
  <c r="F205" i="23"/>
  <c r="I204" i="23"/>
  <c r="J204" i="23" s="1"/>
  <c r="F204" i="23"/>
  <c r="I203" i="23"/>
  <c r="J203" i="23" s="1"/>
  <c r="F203" i="23"/>
  <c r="I202" i="23"/>
  <c r="J202" i="23" s="1"/>
  <c r="F202" i="23"/>
  <c r="I201" i="23"/>
  <c r="J201" i="23" s="1"/>
  <c r="F201" i="23"/>
  <c r="I200" i="23"/>
  <c r="J200" i="23" s="1"/>
  <c r="F200" i="23"/>
  <c r="I199" i="23"/>
  <c r="J199" i="23" s="1"/>
  <c r="F199" i="23"/>
  <c r="I198" i="23"/>
  <c r="J198" i="23" s="1"/>
  <c r="F198" i="23"/>
  <c r="D190" i="23"/>
  <c r="F190" i="23" s="1"/>
  <c r="D186" i="23"/>
  <c r="F186" i="23" s="1"/>
  <c r="D182" i="23"/>
  <c r="F182" i="23" s="1"/>
  <c r="D178" i="23"/>
  <c r="F178" i="23" s="1"/>
  <c r="D169" i="23"/>
  <c r="J169" i="23" s="1"/>
  <c r="D165" i="23"/>
  <c r="J165" i="23" s="1"/>
  <c r="D161" i="23"/>
  <c r="J161" i="23" s="1"/>
  <c r="D157" i="23"/>
  <c r="J157" i="23" s="1"/>
  <c r="D153" i="23"/>
  <c r="J153" i="23" s="1"/>
  <c r="D140" i="23"/>
  <c r="J140" i="23" s="1"/>
  <c r="D136" i="23"/>
  <c r="J136" i="23" s="1"/>
  <c r="D132" i="23"/>
  <c r="J132" i="23" s="1"/>
  <c r="D128" i="23"/>
  <c r="D125" i="23"/>
  <c r="D124" i="23" s="1"/>
  <c r="A123" i="23"/>
  <c r="A127" i="23" s="1"/>
  <c r="A131" i="23" s="1"/>
  <c r="A135" i="23" s="1"/>
  <c r="A139" i="23" s="1"/>
  <c r="A143" i="23" s="1"/>
  <c r="A147" i="23" s="1"/>
  <c r="A152" i="23" s="1"/>
  <c r="A156" i="23" s="1"/>
  <c r="A160" i="23" s="1"/>
  <c r="A164" i="23" s="1"/>
  <c r="A168" i="23" s="1"/>
  <c r="A172" i="23" s="1"/>
  <c r="D120" i="23"/>
  <c r="J120" i="23" s="1"/>
  <c r="D116" i="23"/>
  <c r="J116" i="23" s="1"/>
  <c r="D112" i="23"/>
  <c r="F112" i="23" s="1"/>
  <c r="D108" i="23"/>
  <c r="J108" i="23" s="1"/>
  <c r="D105" i="23"/>
  <c r="D104" i="23" s="1"/>
  <c r="J104" i="23" s="1"/>
  <c r="D100" i="23"/>
  <c r="J100" i="23" s="1"/>
  <c r="D95" i="23"/>
  <c r="J95" i="23" s="1"/>
  <c r="D90" i="23"/>
  <c r="J90" i="23" s="1"/>
  <c r="D86" i="23"/>
  <c r="F86" i="23" s="1"/>
  <c r="D82" i="23"/>
  <c r="J82" i="23" s="1"/>
  <c r="D78" i="23"/>
  <c r="D77" i="23"/>
  <c r="J77" i="23" s="1"/>
  <c r="D73" i="23"/>
  <c r="J73" i="23" s="1"/>
  <c r="D68" i="23"/>
  <c r="F68" i="23" s="1"/>
  <c r="D63" i="23"/>
  <c r="F63" i="23" s="1"/>
  <c r="F140" i="23" l="1"/>
  <c r="F132" i="23"/>
  <c r="J300" i="23"/>
  <c r="J68" i="23"/>
  <c r="F136" i="23"/>
  <c r="F304" i="23"/>
  <c r="J63" i="23"/>
  <c r="J186" i="23"/>
  <c r="F100" i="23"/>
  <c r="J178" i="23"/>
  <c r="J221" i="23"/>
  <c r="J182" i="23"/>
  <c r="J377" i="23" s="1"/>
  <c r="F221" i="23"/>
  <c r="J124" i="23"/>
  <c r="F124" i="23"/>
  <c r="J86" i="23"/>
  <c r="F104" i="23"/>
  <c r="J112" i="23"/>
  <c r="J232" i="23"/>
  <c r="F77" i="23"/>
  <c r="F90" i="23"/>
  <c r="F120" i="23"/>
  <c r="J233" i="23"/>
  <c r="F108" i="23"/>
  <c r="F222" i="23"/>
  <c r="J190" i="23"/>
  <c r="F82" i="23"/>
  <c r="J220" i="23"/>
  <c r="J231" i="23"/>
  <c r="A181" i="23"/>
  <c r="A185" i="23" s="1"/>
  <c r="A189" i="23" s="1"/>
  <c r="A176" i="23"/>
  <c r="F73" i="23"/>
  <c r="F95" i="23"/>
  <c r="F116" i="23"/>
  <c r="F153" i="23"/>
  <c r="F157" i="23"/>
  <c r="F161" i="23"/>
  <c r="F165" i="23"/>
  <c r="F169" i="23"/>
  <c r="F377" i="23" l="1"/>
  <c r="J189" i="2" l="1"/>
  <c r="J185" i="2"/>
  <c r="J181" i="2"/>
  <c r="J180" i="2"/>
  <c r="J179" i="2"/>
  <c r="J175" i="2"/>
  <c r="J174" i="2"/>
  <c r="J173" i="2"/>
  <c r="J169" i="2"/>
  <c r="J149" i="2"/>
  <c r="J145" i="2"/>
  <c r="J144" i="2"/>
  <c r="J143" i="2"/>
  <c r="J142" i="2"/>
  <c r="J141" i="2"/>
  <c r="J140" i="2"/>
  <c r="J139" i="2"/>
  <c r="J138" i="2"/>
  <c r="J129" i="2"/>
  <c r="J127" i="2"/>
  <c r="J123" i="2"/>
  <c r="J121" i="2"/>
  <c r="J117" i="2"/>
  <c r="J115" i="2"/>
  <c r="J112" i="2"/>
  <c r="J110" i="2"/>
  <c r="J104" i="2"/>
  <c r="J100" i="2"/>
  <c r="J82" i="2"/>
  <c r="J80" i="2"/>
  <c r="J76" i="2"/>
  <c r="J74" i="2"/>
  <c r="J69" i="2"/>
  <c r="J65" i="2"/>
  <c r="J63" i="2"/>
  <c r="J62" i="2"/>
  <c r="J55" i="2"/>
  <c r="J53" i="2"/>
  <c r="F174" i="2" l="1"/>
  <c r="F189" i="2"/>
  <c r="F185" i="2"/>
  <c r="F181" i="2"/>
  <c r="F180" i="2"/>
  <c r="F179" i="2"/>
  <c r="F175" i="2"/>
  <c r="F173" i="2"/>
  <c r="F169" i="2"/>
  <c r="F149" i="2"/>
  <c r="F139" i="2"/>
  <c r="F140" i="2"/>
  <c r="F141" i="2"/>
  <c r="F142" i="2"/>
  <c r="F143" i="2"/>
  <c r="F144" i="2"/>
  <c r="F145" i="2"/>
  <c r="F138" i="2" l="1"/>
  <c r="F129" i="2"/>
  <c r="F127" i="2"/>
  <c r="F123" i="2"/>
  <c r="F121" i="2"/>
  <c r="F117" i="2"/>
  <c r="F115" i="2"/>
  <c r="F112" i="2"/>
  <c r="F110" i="2"/>
  <c r="F104" i="2"/>
  <c r="F100" i="2"/>
  <c r="F82" i="2"/>
  <c r="F80" i="2"/>
  <c r="F76" i="2"/>
  <c r="F74" i="2"/>
  <c r="F69" i="2"/>
  <c r="F65" i="2"/>
  <c r="F63" i="2"/>
  <c r="F62" i="2"/>
  <c r="F55" i="2"/>
  <c r="F53" i="2"/>
  <c r="D160" i="2" l="1"/>
  <c r="D159" i="2"/>
  <c r="D158" i="2"/>
  <c r="D157" i="2"/>
  <c r="D156" i="2"/>
  <c r="D155" i="2"/>
  <c r="D154" i="2"/>
  <c r="D153" i="2"/>
  <c r="A121" i="2"/>
  <c r="A122" i="2" s="1"/>
  <c r="A123" i="2" s="1"/>
  <c r="A116" i="2"/>
  <c r="A117" i="2" s="1"/>
  <c r="D84" i="2"/>
  <c r="F157" i="2" l="1"/>
  <c r="J157" i="2"/>
  <c r="F84" i="2"/>
  <c r="J84" i="2"/>
  <c r="F154" i="2"/>
  <c r="J154" i="2"/>
  <c r="F158" i="2"/>
  <c r="J158" i="2"/>
  <c r="F155" i="2"/>
  <c r="J155" i="2"/>
  <c r="F159" i="2"/>
  <c r="J159" i="2"/>
  <c r="F153" i="2"/>
  <c r="J153" i="2"/>
  <c r="F156" i="2"/>
  <c r="J156" i="2"/>
  <c r="F160" i="2"/>
  <c r="J160" i="2"/>
  <c r="D88" i="2"/>
  <c r="D92" i="2"/>
  <c r="J92" i="2" s="1"/>
  <c r="F88" i="2" l="1"/>
  <c r="J88" i="2"/>
  <c r="D94" i="2"/>
  <c r="F92" i="2"/>
  <c r="F94" i="2" l="1"/>
  <c r="F208" i="2" s="1"/>
  <c r="J94" i="2"/>
  <c r="J208" i="2" s="1"/>
</calcChain>
</file>

<file path=xl/sharedStrings.xml><?xml version="1.0" encoding="utf-8"?>
<sst xmlns="http://schemas.openxmlformats.org/spreadsheetml/2006/main" count="1919" uniqueCount="984">
  <si>
    <t>m.</t>
  </si>
  <si>
    <t>n.</t>
  </si>
  <si>
    <t>o.</t>
  </si>
  <si>
    <t>p.</t>
  </si>
  <si>
    <t>q.</t>
  </si>
  <si>
    <t>r.</t>
  </si>
  <si>
    <t>Providing all fixing accessories such as clamping devices nuts, bolts and screws.</t>
  </si>
  <si>
    <t>Excavation laying of cable filling of sand, brick protection, back filling of earth, watering, ramming and  making good.</t>
  </si>
  <si>
    <t>Wherever the cables are of aluminium and bus bars of copper bimetallic lugs shall be used.</t>
  </si>
  <si>
    <t xml:space="preserve">150  mm x 40 x 40 x 2 mm thick                        </t>
  </si>
  <si>
    <t>a.</t>
  </si>
  <si>
    <t>All fixing accessories such as clips, nails, screws etc.</t>
  </si>
  <si>
    <t>Providing and fixing approved saddles, hooks and grouting the same as required, in the case of all exposed conduit work.</t>
  </si>
  <si>
    <t>k.</t>
  </si>
  <si>
    <t>Supplying &amp; laying of following 1100 volt grade XLPE insulated PVC sheathed  aluminium conductor armoured cables as per specification in existing trenches, cable trays, ducts over bed of sand, clamped includes anchor fastners wall with suitable clamps, saddles fixing bolts including connecting testing and commissioning.</t>
  </si>
  <si>
    <t>SCHEDULE OF QUANTITIES</t>
  </si>
  <si>
    <t>Supply, Testing &amp; Commissioning, fixing of following bare GI tapes / wires including all necessary fixing  accessories and effecting connections as per specifications.</t>
  </si>
  <si>
    <t>Providing, laying, testing and commissioning of following 1100 volts grade PVC insulated sheathed copper conductor unarmoured cable including copper thimbles, fixing hardware as required.</t>
  </si>
  <si>
    <t xml:space="preserve">CONDUITING WIRING AND CABLING FOR  TELEPHONE/DATA SYSTEM </t>
  </si>
  <si>
    <t>*</t>
  </si>
  <si>
    <t>Supply, installation, testing and commissioning of following Category 6 IDC patch panel prepackaged with wiring block with legs insert labels, label holders, jumper troughs, metal back panel, duct assembly, screws, washers and an instruction sheet for termination of incoming pairs. Quoted price shall include suitable lockable enclosure etc. as required.</t>
  </si>
  <si>
    <t>Single outlet faceplate with RJ-45 jack</t>
  </si>
  <si>
    <t>The rates shall include all components that may be required to make the installation complete in all respects such as :</t>
  </si>
  <si>
    <t>Internal wiring between accessories.</t>
  </si>
  <si>
    <t>Bonding with earth wires.</t>
  </si>
  <si>
    <t>C.</t>
  </si>
  <si>
    <t>TOTAL  CARRIED  TO SUMMARY</t>
  </si>
  <si>
    <t>CABLE TRAYS , RACEWAY &amp; JUNCTION BOXES :</t>
  </si>
  <si>
    <t>All fixing accessories such as brass saddles, brass screws rawl plugs etc.</t>
  </si>
  <si>
    <t>Jointing by rivetting and brazing after rivetting in case of copper and welding / bolting in case of GI earthing.</t>
  </si>
  <si>
    <t>Cutting chases holes and making good the same wherever required.</t>
  </si>
  <si>
    <t>25 mm dia conduit</t>
  </si>
  <si>
    <t>20 mm dia conduit</t>
  </si>
  <si>
    <t>1.6 mm thick outlet boxes and junction boxes.</t>
  </si>
  <si>
    <t>FINAL DISTRIBUTION BOARDS</t>
  </si>
  <si>
    <t>d.</t>
  </si>
  <si>
    <t>e.</t>
  </si>
  <si>
    <t>f.</t>
  </si>
  <si>
    <t>g.</t>
  </si>
  <si>
    <t>h.</t>
  </si>
  <si>
    <t>i.</t>
  </si>
  <si>
    <t>Nos.</t>
  </si>
  <si>
    <t>No.</t>
  </si>
  <si>
    <t>TOTAL CARRIED TO SUMMARY</t>
  </si>
  <si>
    <t>Approved GI saddles and grouting the same for exposed conduit work.</t>
  </si>
  <si>
    <t>All work necessary for wiring a point circuit of any length from the Final Distribution Board to connector via switch and shall include the circuit wiring also except where identified.</t>
  </si>
  <si>
    <t>Wiring for telephone junction with PVC insulated tinned copper conductor cables / wires of in existing conduits / trays / raceways.</t>
  </si>
  <si>
    <t>b.</t>
  </si>
  <si>
    <t>c.</t>
  </si>
  <si>
    <t>All metal blocks to serve as base of fixtures.</t>
  </si>
  <si>
    <t>Drilling holes in supports wherever required.</t>
  </si>
  <si>
    <t>Fixing clAmps, GI bolts and nuts, brass screws, saddles, rawl bolts and other fixing accessories as required.</t>
  </si>
  <si>
    <t>CABLE TRAYS, RACEWAY &amp; JUNCTION BOXES:</t>
  </si>
  <si>
    <t>Embedding conduits and accessories in walls and floors etc. during construction and / or cutting chases  (with chase cutting machine) and making good the same as necessary in the case of concealed conduit work.</t>
  </si>
  <si>
    <t>Testing of all fixtures &amp; fans before and after installation.</t>
  </si>
  <si>
    <t>Supply and fixing of pregalvanized factory fabricated GI ladder type cable tays, with radial bends, supports and fixing hardware etc. with of the following sizes as per specification.</t>
  </si>
  <si>
    <t>All cuts/perforations/folded sections where contact with wires/cables in expected shall be burr free.</t>
  </si>
  <si>
    <t>Providing and fixing junction boxes with covers including painting.</t>
  </si>
  <si>
    <t>Supply, fixing, cable termination, testing and commissioning of  krone type Tag Blocks and boxes with lockable door etc. as required.</t>
  </si>
  <si>
    <t>All sockets shall be shuttered type with earth terminal.</t>
  </si>
  <si>
    <t>l.</t>
  </si>
  <si>
    <t>Suitable rating of plugs top shall be provided for all Industrial type splash proof socket outlets.</t>
  </si>
  <si>
    <t>Separate neutral and earthing wire shall be provided for each circuit.</t>
  </si>
  <si>
    <t>Lighting and power circuit to be kept separate.</t>
  </si>
  <si>
    <t>Different colours plates / switch socket shall be provided for UPS and raw power supply.</t>
  </si>
  <si>
    <t>Expansion joints for conduiting etc. shall be provided in case of crossing of building expansion joint and as approved by engineer in-charge.</t>
  </si>
  <si>
    <t>Conduits shall be terminated in switch &amp; socket boxes / DB’s with good quality nuts &amp; check nuts and brass bushes.</t>
  </si>
  <si>
    <t>Item</t>
  </si>
  <si>
    <t>Description</t>
  </si>
  <si>
    <t>Unit</t>
  </si>
  <si>
    <t>Qty</t>
  </si>
  <si>
    <t>Pt</t>
  </si>
  <si>
    <t>Pt.</t>
  </si>
  <si>
    <t>The Tenderer shall visit the site and shall satisfy himself as to the conditions under which the work is to be performed. He shall also check and ascertain the location of any existing structure or equipment or  any other situation which may affect the work. No extra claim as a consequence of ignorance or on  ground of insufficient description will be allowed at a later date.</t>
  </si>
  <si>
    <t>All Testing and Commissioning shall be as per relevant IS for equipment and IS:732:1989 for the installation. All testing records are to be maintained and submitted for Client’s representative.</t>
  </si>
  <si>
    <t>The rates for all point wiring items shall also include supplying, fixing, testing and commissioning of the  following:</t>
  </si>
  <si>
    <t>Embedding conduits and accessories in wall, floors etc. during construction and / or cutting chases and making good as necessary in the case of all concealed conduit work.</t>
  </si>
  <si>
    <t>The cable management system shall comprise:</t>
  </si>
  <si>
    <t>Circuit cum point wiring shall be as per specification and also Indian Electricity Act / NFPA.</t>
  </si>
  <si>
    <t>Fire retardent paint one meter on both side of wall penetration and at termination as per specifications.</t>
  </si>
  <si>
    <t>Burried LT cables to be laid atleast 750 mm below ground.</t>
  </si>
  <si>
    <t>4 core 16 sq.mm</t>
  </si>
  <si>
    <t>All earthing pits shall be interconeected.</t>
  </si>
  <si>
    <t>D.</t>
  </si>
  <si>
    <t>Rates shall also include the following :</t>
  </si>
  <si>
    <t>Effecting adequate and proper interconnections.</t>
  </si>
  <si>
    <t>8 SWG GI wire</t>
  </si>
  <si>
    <t xml:space="preserve">CABLES, MAINS AND SUB MAINS </t>
  </si>
  <si>
    <t>The rate shall also include the following :</t>
  </si>
  <si>
    <t>Zinc coating shall be 120 gm / square meter or more. The materials shall conform to relevant IS / BS standards for the category / application specified.</t>
  </si>
  <si>
    <t>The cable tray / raceways / ducts / trunking shall be factory built. Only cutting to achieve assembly system length shall be permitted at site.</t>
  </si>
  <si>
    <t>Wiring for light point as in item No. 1 above but controlled by SPMCB provided in the DB. (Cost of MCB not to be included here).</t>
  </si>
  <si>
    <t>E.</t>
  </si>
  <si>
    <t>32 mm dia conduit</t>
  </si>
  <si>
    <t>It shall be as a system with floor also laid under floor supports, junction boxes, bends, and risers, access boxes and tap off boxes with switch mounting arrangement.</t>
  </si>
  <si>
    <t>Single core 10 sq.mm Green colour cable</t>
  </si>
  <si>
    <t>Conduits, conduit specials, brass bushes (bends, pull boxes, junction boxes) and other fittings.</t>
  </si>
  <si>
    <t>Supply, installation, testing and commissioning of the following seven segment FDB's fabricated out of 1.6 mm thick, CRCA sheet steel in  dust and vermin proof, double door construction, powder coated with approved shade and  segregate phases. Approved  covers with padlocking arrangement, recessed in wall or surface mounted final distribution boards of the following description:</t>
  </si>
  <si>
    <t>All fixing accessories such as clips, brass screws pull boxes etc. complete in all respect.</t>
  </si>
  <si>
    <t>Switch, socket outlet and necessary blank plates wherever required.</t>
  </si>
  <si>
    <t>j.</t>
  </si>
  <si>
    <t>Effecting adequate and proper connections at terminations.</t>
  </si>
  <si>
    <t>All cable shall be laid with one diameter gap.</t>
  </si>
  <si>
    <t>All cables shall be IS approved.</t>
  </si>
  <si>
    <t xml:space="preserve"> </t>
  </si>
  <si>
    <t>The cable tray/duct systems shall be suitable for against corrosion.</t>
  </si>
  <si>
    <t>Cable end termination of the following PVC insulated sheathed  XLPE aluminium conductor armoured cables of 1100 volt grade including supplying and fixing of crimping aluminium lugs, double compression glands with earthing facility at both ends of cables etc. complete as required.</t>
  </si>
  <si>
    <t>Ladder cable trays and supports.</t>
  </si>
  <si>
    <t>Perforated cable trays and supports.</t>
  </si>
  <si>
    <t>Surface mounted wire ducts with brackets / supports.</t>
  </si>
  <si>
    <t>Floor mounted raceways / trunking :</t>
  </si>
  <si>
    <t>Suitable length of GI down rod, hanger and connecting wires where called for.</t>
  </si>
  <si>
    <t>Wires for connecting the fixtures to the point through connector block.</t>
  </si>
  <si>
    <t>Use of copper thimbles.</t>
  </si>
  <si>
    <t>Earthing system shall comply to IS:3043-1987.</t>
  </si>
  <si>
    <t>All equipment motors, DB’s, panels to be connected on either ends (double earthing) with suitable strip / wires.</t>
  </si>
  <si>
    <t>25 x 3 mm thick GI tape.</t>
  </si>
  <si>
    <t>Note:</t>
  </si>
  <si>
    <t>Supply, installation, testing and commissioning of 4 pair Category 6 LAN cable consisting of 24 AWG solid copper conductors and as per the specification.</t>
  </si>
  <si>
    <t>Approved cover plates for inspection, junction and outlet boxes.</t>
  </si>
  <si>
    <t>All equipment and material shall be IS approved.</t>
  </si>
  <si>
    <t>All approvals shall be obtained from Client / Consultant</t>
  </si>
  <si>
    <t>All equipment and material shall be inspected at manufacturer’s works as per relevant IS by the Client or his representative before despatch to site.</t>
  </si>
  <si>
    <t>All vendor drawings shall be approved by the Client /Consultant before fabrication work starts.</t>
  </si>
  <si>
    <t xml:space="preserve">                                                                                                              </t>
  </si>
  <si>
    <t>20 mm dia</t>
  </si>
  <si>
    <t>RM</t>
  </si>
  <si>
    <t>25 mm dia</t>
  </si>
  <si>
    <t>Pts.</t>
  </si>
  <si>
    <t>A.</t>
  </si>
  <si>
    <t>B.</t>
  </si>
  <si>
    <t xml:space="preserve">     </t>
  </si>
  <si>
    <t>Primary point for 16 amps switched socket outlet</t>
  </si>
  <si>
    <t>Primary point for 6 amps switched socket outlet</t>
  </si>
  <si>
    <t>Materials for all the items shall be galvanized sheets except for junction boxes or fabricated products where CRCA sheets of minimum 2.00 thickness or (more adequate to bear the load of cables) shall be used with zinc plated / painted surface protection as specified.</t>
  </si>
  <si>
    <t>Dimensional and general arrangement drawing of the system are expected to be provided by tenderer / cable tray / duct supplier.</t>
  </si>
  <si>
    <t>The system shall be designed for installation with a temperature classification of + 60 deg.C.</t>
  </si>
  <si>
    <t>Details of fixing supports etc. shall be submitted for approval.</t>
  </si>
  <si>
    <t>Supply, installation, testing and commissioning of all conduiting and cabling for telephone system including providing and fixing of the following:</t>
  </si>
  <si>
    <t>All necessary specials and fittings, brass bushes etc.</t>
  </si>
  <si>
    <t>Providing 14 SWG GI pull wire in all conduit work.</t>
  </si>
  <si>
    <t>Repainting of MS conduit, outlet boxes and junction boxes when ever damaged.</t>
  </si>
  <si>
    <t>All cutouts / Sleeves shall be sealed with fire retardant sealent as per specification.</t>
  </si>
  <si>
    <t>The items given in this schedule are provisional. The Tenderer  shall be paid for the actual quantity of work executed as measured at the site at the rates tendered. The Client reserves the right to  increase  or decrease any of the quantities, or to ommit totally any item of work. Any claim by the Tenderer on these  accounts will not be entertained.</t>
  </si>
  <si>
    <t>All the items of work given in this schedule of quantities shall  be executed strictly in accordance with the latest Indian Standard Specifications and the requirements of the Electricity Supply Authority read in  conjunction with the relevant drawings and Specifications.</t>
  </si>
  <si>
    <t>Supply, installation, testing and commissioning of flush mounted outlets wired to T 568 A or B with British style faceplace. The plastic shall be high impact, flame-retardant, UL rate thermoplastic. Dust cover/ blank shall be provided to protect unused faceplate openings. Termination caps and plastic over should be provided to protect jack wiring. Quoted price shall be inclusive of 1.6 mm thick GI Boxes.</t>
  </si>
  <si>
    <t>Supply and fixing telephone outlets with grid plate and RJ-11 jack in 1.6 mm thick GI box complete including cutting, chases, fixing of GI boxes and making good (Cover plate shall match the colour size and make of wiring accessories to be used in the project).</t>
  </si>
  <si>
    <t>Single core 6 sq.mm Green colour cable</t>
  </si>
  <si>
    <t>Secondary point with switch ( from switch board to switch Board - cost of switch &amp; board included)</t>
  </si>
  <si>
    <t>Same as item no. 5.1 above but secondary point looped with primary point</t>
  </si>
  <si>
    <t>CIRCUIT CUM POINT WIRING</t>
  </si>
  <si>
    <t>Primery point with switch ( from switch board to first point - cost of switch &amp; board included)</t>
  </si>
  <si>
    <t>Each</t>
  </si>
  <si>
    <r>
      <t xml:space="preserve">MCB controlled Primary point (from DB to switch board - cost of switch &amp; board </t>
    </r>
    <r>
      <rPr>
        <b/>
        <sz val="10"/>
        <rFont val="Times New Roman"/>
        <family val="1"/>
      </rPr>
      <t>NOT</t>
    </r>
    <r>
      <rPr>
        <sz val="10"/>
        <rFont val="Times New Roman"/>
        <family val="1"/>
      </rPr>
      <t xml:space="preserve"> included)</t>
    </r>
  </si>
  <si>
    <r>
      <t xml:space="preserve">Secondary point </t>
    </r>
    <r>
      <rPr>
        <b/>
        <sz val="10"/>
        <rFont val="Times New Roman"/>
        <family val="1"/>
      </rPr>
      <t>without</t>
    </r>
    <r>
      <rPr>
        <sz val="10"/>
        <rFont val="Times New Roman"/>
        <family val="1"/>
      </rPr>
      <t xml:space="preserve"> switch ( from light point to light point - cost of switch &amp; board </t>
    </r>
    <r>
      <rPr>
        <b/>
        <sz val="10"/>
        <rFont val="Times New Roman"/>
        <family val="1"/>
      </rPr>
      <t>NOT</t>
    </r>
    <r>
      <rPr>
        <sz val="10"/>
        <rFont val="Times New Roman"/>
        <family val="1"/>
      </rPr>
      <t xml:space="preserve"> included)</t>
    </r>
  </si>
  <si>
    <r>
      <t>Primary point</t>
    </r>
    <r>
      <rPr>
        <sz val="10"/>
        <rFont val="Times New Roman"/>
        <family val="1"/>
      </rPr>
      <t xml:space="preserve"> controlled by one MCB.</t>
    </r>
  </si>
  <si>
    <r>
      <t xml:space="preserve">Same as item no. 16 above but </t>
    </r>
    <r>
      <rPr>
        <b/>
        <u/>
        <sz val="10"/>
        <rFont val="Times New Roman"/>
        <family val="1"/>
      </rPr>
      <t>Secondary point</t>
    </r>
    <r>
      <rPr>
        <sz val="10"/>
        <rFont val="Times New Roman"/>
        <family val="1"/>
      </rPr>
      <t>.</t>
    </r>
  </si>
  <si>
    <r>
      <t xml:space="preserve">i.e. Points to be looped with </t>
    </r>
    <r>
      <rPr>
        <b/>
        <u/>
        <sz val="10"/>
        <rFont val="Times New Roman"/>
        <family val="1"/>
      </rPr>
      <t>Primary point</t>
    </r>
    <r>
      <rPr>
        <sz val="10"/>
        <rFont val="Times New Roman"/>
        <family val="1"/>
      </rPr>
      <t>.</t>
    </r>
  </si>
  <si>
    <r>
      <t xml:space="preserve">Accurate fabrication formed section with tolerances of </t>
    </r>
    <r>
      <rPr>
        <u/>
        <sz val="10"/>
        <rFont val="Times New Roman"/>
        <family val="1"/>
      </rPr>
      <t>+</t>
    </r>
    <r>
      <rPr>
        <sz val="10"/>
        <rFont val="Times New Roman"/>
        <family val="1"/>
      </rPr>
      <t xml:space="preserve"> 2 mm on width and </t>
    </r>
    <r>
      <rPr>
        <u/>
        <sz val="10"/>
        <rFont val="Times New Roman"/>
        <family val="1"/>
      </rPr>
      <t>+</t>
    </r>
    <r>
      <rPr>
        <sz val="10"/>
        <rFont val="Times New Roman"/>
        <family val="1"/>
      </rPr>
      <t xml:space="preserve"> 5 mm on length expected.</t>
    </r>
  </si>
  <si>
    <t xml:space="preserve">CIRCUIT CUM POINT WIRING (SUPPLY, INSTALLATION, TESTING AND COMMISSIONING) </t>
  </si>
  <si>
    <t>Same as item no. 4.1 above but secondary point looped with primary point</t>
  </si>
  <si>
    <t>10-30 pair tag box</t>
  </si>
  <si>
    <t>The cable should have flexible Jacket and ripcord for easy stripability</t>
  </si>
  <si>
    <t>1.2 mm thick Outlet boxes and junction box.</t>
  </si>
  <si>
    <t>100  mm x 40 x 40 x 2 mm thick</t>
  </si>
  <si>
    <t>Set</t>
  </si>
  <si>
    <t>(Incomming cable qty not concidred)</t>
  </si>
  <si>
    <t>Rate</t>
  </si>
  <si>
    <t>Amount</t>
  </si>
  <si>
    <t>Remarks</t>
  </si>
  <si>
    <t>PREAMBLE</t>
  </si>
  <si>
    <t>All items of work under this Contract shall be executed strictly to fulfill the requirements laid down under “Basis of Design” in the specifications. Type of equipment, material specification, methods of installation and testing and type of control shall be in accordance with the specifications, approved shop drawings and the relevant Indian Standards, however capacity of each component and their quantities shall be such as to fulfill the above mentioned requirement.</t>
  </si>
  <si>
    <t>The unit rate for all equipment or materials shall include cost in INDIAN RUPEES (INR) for equipment and materials including all taxes and duties and also including forwarding, freight, insurance and transport into Contractor’s store at site, storage, installation, testing, balancing, commissioning and other works required.</t>
  </si>
  <si>
    <t>The rate for each item of work included in the Schedule of Quantities shall, unless expressly stated otherwise, include cost of:</t>
  </si>
  <si>
    <t>a. All materials, fixing materials, accessories, appliances tools, plants, equipment, transport, labour and incidentals required in preparation for and in the full and entire execution, testing, balancing, commissioning and completion of work called for in the item and as per Specifications and Drawings.</t>
  </si>
  <si>
    <t>b. Wastage on materials and labour.</t>
  </si>
  <si>
    <t>c. Loading, transporting, unloading, handling/double handling, hoisting to all levels, setting, fitting and fixing in position, protecting, disposal of debris and all other labour necessary in and for the full and entire execution and for the job in accordance with the contract documents, good practice and recognized principles.</t>
  </si>
  <si>
    <t>d. Liabilities, obligations and risks arising out of Conditions of Contract.</t>
  </si>
  <si>
    <t>e. All requirements of Specifications, whether such requirements are mentioned in the item or not. The Specifications and Drawings where available, are to be read as complimentary to and part of the Bill of Quantities and any work called for in one shall be taken as required for all.</t>
  </si>
  <si>
    <t>f. In the event of conflict between Bill of Quantities and other documents including the Specifications, the most stringent shall apply. The interpretation of the Architect / Consultant /Project Manager shall be final and binding.</t>
  </si>
  <si>
    <t>The Contractor shall procure and bring Materials/Equipment to the site only on the basis of drawings approved for construction and shop drawings and not on the basis of Bill of Quantities which are approximate only. This also applies to the Contractor’s requisition for Owner supplied materials.</t>
  </si>
  <si>
    <t>The contractor shall include for making all the opening in slabs, beams, walls etc. as required for his work.  However, the contractor can coordinate with civil work to provide necessary sleeves. All openings shall be closed using water proofing compound or as specified by Project Manager.</t>
  </si>
  <si>
    <t>The work shall be carried out in conformity with the plumbing drawings and within the requirements of architectural, HVAC, electrical structural and other specialized services drawings.</t>
  </si>
  <si>
    <t>The contractor shall cooperate with all trades and agencies working on the site.  He shall make provision for hangers, sleeves, structural openings and other requirements well in advance to prevent hold up of progress of the construction schedule.  All supports to the civil structure shall be provided with anchor fastners.</t>
  </si>
  <si>
    <t>On award of the work, contractor shall submit a schedule of construction in the form of a PERT chart or BAR chart for approval of the Project Manager.</t>
  </si>
  <si>
    <t>On award of the work the contractor shall be issued two (2) Set of consultant’s drawings.  The drawings shall be the basis of contractor’s shop drawings.</t>
  </si>
  <si>
    <t>Shop drawings are detailed working drawings coordinated with other trading work, which incorporate the contractor’s details for execution of the work and incorporate equipment manufacturer’s details and dimensions to ensure that the same can be installed in the space provided.</t>
  </si>
  <si>
    <t>All shop drawings should detail pipe routing and levels, showing location of other services at crossings etc., cable runs, route cable trays and all allied works and must be fully coordinated with other services, before execution of the works.</t>
  </si>
  <si>
    <t>All shop drawings will be made on Autocad and coloured prints has to be produced for site work.</t>
  </si>
  <si>
    <t xml:space="preserve">All rates quoted are inclusive of cutting holes and chases in walls with core cutting machines ans electrical chasing machines and making good the same with cement mortar of appropriate mix and strength as directed by the Project Manager. Contractor shall provide holes, sleeves, recesses in the masonry work as the work proceeds. </t>
  </si>
  <si>
    <t>The contractor shall , from time to time, clear away all debris and excess materials accumulated at the site failing which the same shall be done by Project Manager at contractor’s risk and cost and cost of clean up shall be deducted from the contractors prorata bill.</t>
  </si>
  <si>
    <t>After the fixtures, equipment and appliances have been installed and commissioned, contractor shall cleanup the same and remove all plaster, paints, stains, stickers and other foreign matter or discoloration leaving the same in a ready to use condition.</t>
  </si>
  <si>
    <t>On completion of all works, contractor shall demolish all stores, remove all surplus materials and leave the site in a broom clean condition, failing which the same shall be done by the Project Manager at the Contractor'’ risk and cost. Cost of the cleanup shall be deducted from the contractor’s bills on pro-rata basis in proportion to his contact value.</t>
  </si>
  <si>
    <t>A</t>
  </si>
  <si>
    <t>HYDRANTS, PIPING &amp; ACCESSORIES</t>
  </si>
  <si>
    <r>
      <t xml:space="preserve">Providing, fixing, testing &amp; commissioning of </t>
    </r>
    <r>
      <rPr>
        <b/>
        <sz val="11"/>
        <rFont val="Californian FB"/>
        <family val="1"/>
      </rPr>
      <t>Air Release Valve</t>
    </r>
    <r>
      <rPr>
        <sz val="11"/>
        <rFont val="Californian FB"/>
        <family val="1"/>
      </rPr>
      <t xml:space="preserve"> on top of each Hydrant riser of 15mm dia with full size NPT inlet and outlet connections with stop cock and drain arrangement, pressure gauge with gun metal stop cock complete with all accessories as required. </t>
    </r>
  </si>
  <si>
    <r>
      <t xml:space="preserve">Providing &amp; fixing dial type (100 mm) </t>
    </r>
    <r>
      <rPr>
        <b/>
        <sz val="11"/>
        <rFont val="Californian FB"/>
        <family val="1"/>
      </rPr>
      <t>pressure gauge</t>
    </r>
    <r>
      <rPr>
        <sz val="11"/>
        <rFont val="Californian FB"/>
        <family val="1"/>
      </rPr>
      <t xml:space="preserve"> with isolation ball valve suitable for working pressure of 250 PSI. Cost shall be inclusive of providing any short pieces, nipples, elbows etc as required.</t>
    </r>
  </si>
  <si>
    <r>
      <t xml:space="preserve">Providing, laying, jointing, testing and commissioning of following sizes of pipes conforming to </t>
    </r>
    <r>
      <rPr>
        <b/>
        <sz val="11"/>
        <rFont val="Californian FB"/>
        <family val="1"/>
      </rPr>
      <t>IS-1239(up to 150mm dia) / IS-3589 (200mm dia and above)</t>
    </r>
    <r>
      <rPr>
        <sz val="11"/>
        <rFont val="Californian FB"/>
        <family val="1"/>
      </rPr>
      <t xml:space="preserve"> with all accessories like all fittings (standard MS fitting with welded joint shall be used on the pipes) including tees, elbows, reducers, union, flanges, rubber gaskets, GI nuts bolts, washer including supporting/fixing the pipe on floor / wall / ceiling with clamps, hangers (using anchor fastners) as per specification. PVC pipe sleeve of suitable higher size shall be provided wherever the pipes are crossing the walls / floors and sealing the sleeves with glass wool in between &amp; fire sealent compound at either end all as per Project Manager’s / Consultants requirements including  cutting holes and chases in brick, R.C.C work and making good the same to original conditions complete in all respects. All hangers, clamps, brackets etc. shall be of galvanized iron unless specified otherwire and then supply of the same shall also be included for rates under this head.</t>
    </r>
  </si>
  <si>
    <t>Welding of any kind on the galvanized support / hanger shall not be permitted including synthetic enamel paint of approved shade over a coat of zinc primer.</t>
  </si>
  <si>
    <t>For wet riser System - MS `C' Heavy class pipe</t>
  </si>
  <si>
    <t>80 mm dia</t>
  </si>
  <si>
    <t>100 mm dia</t>
  </si>
  <si>
    <t>QR</t>
  </si>
  <si>
    <t>150 mm dia</t>
  </si>
  <si>
    <r>
      <t xml:space="preserve">Providing and fixing </t>
    </r>
    <r>
      <rPr>
        <b/>
        <sz val="11"/>
        <rFont val="Californian FB"/>
        <family val="1"/>
      </rPr>
      <t>forged brass  ball valve</t>
    </r>
    <r>
      <rPr>
        <sz val="11"/>
        <rFont val="Californian FB"/>
        <family val="1"/>
      </rPr>
      <t xml:space="preserve"> with forged brass ball suitable for test pressure of  not less than 15 kg / sq.cm of the  following  size (Cost shall be inclusive of providing necessary union/flange connection)</t>
    </r>
  </si>
  <si>
    <t>50 mm dia</t>
  </si>
  <si>
    <r>
      <t xml:space="preserve">Providing &amp; fixing of </t>
    </r>
    <r>
      <rPr>
        <b/>
        <sz val="11"/>
        <rFont val="Californian FB"/>
        <family val="1"/>
      </rPr>
      <t>butterfly valve</t>
    </r>
    <r>
      <rPr>
        <sz val="11"/>
        <rFont val="Californian FB"/>
        <family val="1"/>
      </rPr>
      <t xml:space="preserve"> (suitable for test pressure of 15 kg / sqcm) with flanges, nut bolts, gaskets and necessary pad locking arrangement  complete required.</t>
    </r>
  </si>
  <si>
    <r>
      <t xml:space="preserve">Providing and fixing tamper switch on </t>
    </r>
    <r>
      <rPr>
        <b/>
        <sz val="11"/>
        <rFont val="Californian FB"/>
        <family val="1"/>
      </rPr>
      <t>butterfly valve / sluice valve / isolation valve</t>
    </r>
    <r>
      <rPr>
        <sz val="11"/>
        <rFont val="Californian FB"/>
        <family val="1"/>
      </rPr>
      <t xml:space="preserve"> for remote mointing of the valve open / close position. The tamper switch shall be provided with potential free contact with 2 No. NONC. The valve shall also be provided with manual lock &amp; chain arrangement.</t>
    </r>
  </si>
  <si>
    <r>
      <t>Providing and fixing of</t>
    </r>
    <r>
      <rPr>
        <b/>
        <sz val="11"/>
        <rFont val="Californian FB"/>
        <family val="1"/>
      </rPr>
      <t xml:space="preserve"> </t>
    </r>
    <r>
      <rPr>
        <sz val="11"/>
        <rFont val="Californian FB"/>
        <family val="1"/>
      </rPr>
      <t xml:space="preserve">dual plate </t>
    </r>
    <r>
      <rPr>
        <b/>
        <sz val="11"/>
        <rFont val="Californian FB"/>
        <family val="1"/>
      </rPr>
      <t>CI wafer type check valve</t>
    </r>
    <r>
      <rPr>
        <sz val="11"/>
        <rFont val="Californian FB"/>
        <family val="1"/>
      </rPr>
      <t xml:space="preserve"> (suitable for test pressure of 15 kg / sqcm) with  flanges, Nut, bolts &amp; washers, painting etc. complete  as required.</t>
    </r>
  </si>
  <si>
    <r>
      <t xml:space="preserve">Providing &amp; fixing </t>
    </r>
    <r>
      <rPr>
        <b/>
        <sz val="11"/>
        <rFont val="Californian FB"/>
        <family val="1"/>
      </rPr>
      <t>SS fire hydrant single landing valve</t>
    </r>
    <r>
      <rPr>
        <sz val="11"/>
        <rFont val="Californian FB"/>
        <family val="1"/>
      </rPr>
      <t xml:space="preserve"> with 80 NB flanged inlet, brass spindle controlled 63 mm dia female instantaneous outlet type. SS coupling, blank cap, chain, twist release type lug &amp; all accessories. Conforming to IS standard. Including  fixing with anchor fastner and flanged tapping from wet riser and providing pressure gauge with SS ball valve complete as required.</t>
    </r>
  </si>
  <si>
    <r>
      <t xml:space="preserve">Providing &amp; fixing swinging type </t>
    </r>
    <r>
      <rPr>
        <b/>
        <sz val="11"/>
        <rFont val="Californian FB"/>
        <family val="1"/>
      </rPr>
      <t>First Aid hose reel in red colour drum</t>
    </r>
    <r>
      <rPr>
        <sz val="11"/>
        <rFont val="Californian FB"/>
        <family val="1"/>
      </rPr>
      <t xml:space="preserve"> with 36 mts. long and 20 mm dia heavy duty thermoplastic water hose, 20 mm dia globe valve stop cock, terminating with SS coupling &amp; nozzle of 6mm outlet with shut off valve confirming to IS 8090 - 1976 complete with MS socket for tap-off, drum and brackets (including painting) for fixing on wall with anchor fastner, bolts &amp; nuts conforming to IS:884-1969 complete as required.</t>
    </r>
  </si>
  <si>
    <r>
      <t xml:space="preserve">Providing &amp; fixing non-perlocating, </t>
    </r>
    <r>
      <rPr>
        <b/>
        <sz val="11"/>
        <rFont val="Californian FB"/>
        <family val="1"/>
      </rPr>
      <t xml:space="preserve">rubber reinforced lined fire hose pipe </t>
    </r>
    <r>
      <rPr>
        <sz val="11"/>
        <rFont val="Californian FB"/>
        <family val="1"/>
      </rPr>
      <t>(as per IS : 636, Type A) of 63 mm dia and length as described below. The hose shall be rated for brust pressure of 35.7 Kg/sqcm. Hose shall be complete with ISI marked brass male &amp; female coupling (IS:903) bound &amp; rivetted to hose pipe with copper rivets &amp; 1.5 mm copper wire.</t>
    </r>
  </si>
  <si>
    <t>15 m length</t>
  </si>
  <si>
    <r>
      <t xml:space="preserve">Providing &amp; fixing controlled </t>
    </r>
    <r>
      <rPr>
        <b/>
        <sz val="11"/>
        <rFont val="Californian FB"/>
        <family val="1"/>
      </rPr>
      <t xml:space="preserve">percolation fire hose pipe </t>
    </r>
    <r>
      <rPr>
        <sz val="11"/>
        <rFont val="Californian FB"/>
        <family val="1"/>
      </rPr>
      <t xml:space="preserve">(as per IS:8423) of 63 mm dia and 15 meter length rated for brust pressure of 35.7 Kg/sqcm. The hose shall be tested for flame resistance test in accordance to IS:8423. Hose shall be complete with ISI marked brass male &amp; female coupling (IS:903) bound &amp; riveted to hose pipe with copper rivets &amp; 1.5 mm copper wire </t>
    </r>
    <r>
      <rPr>
        <b/>
        <sz val="11"/>
        <rFont val="Californian FB"/>
        <family val="1"/>
      </rPr>
      <t>(Location : External fire hydrant)</t>
    </r>
  </si>
  <si>
    <t>RO</t>
  </si>
  <si>
    <r>
      <t xml:space="preserve">Providing and Fixing SS 63 mm dia instantaneous pattern </t>
    </r>
    <r>
      <rPr>
        <b/>
        <sz val="11"/>
        <rFont val="Californian FB"/>
        <family val="1"/>
      </rPr>
      <t>branch short pipe</t>
    </r>
    <r>
      <rPr>
        <sz val="11"/>
        <rFont val="Californian FB"/>
        <family val="1"/>
      </rPr>
      <t>, 20 mm dia nozzle conforming to IS standard, suitable for inter connection to hose pipe coupling complete as required.</t>
    </r>
  </si>
  <si>
    <r>
      <t xml:space="preserve">Providing and fixing standard </t>
    </r>
    <r>
      <rPr>
        <b/>
        <sz val="11"/>
        <rFont val="Californian FB"/>
        <family val="1"/>
      </rPr>
      <t>firemans axe</t>
    </r>
    <r>
      <rPr>
        <sz val="11"/>
        <rFont val="Californian FB"/>
        <family val="1"/>
      </rPr>
      <t xml:space="preserve"> with heavy rubber handle.</t>
    </r>
  </si>
  <si>
    <t>Providing &amp; fixing indoor type hose lockable cabinet frames fabricated from 40 x 40 x 5 angle iron sections and 16 gauge MS sheet with full front glass door and locking arrangement, suitable to accommodate landing valves, 15 m long hoses, first-aid hose reel and branch pipe nozzle &amp; fire mans’ axe. The cabinet frame shall be painted with one coat of primer and two or more coats of synthetic enamel paint of approved make and shade, as required (Approx 2.1 m (high) x 0.9 m (wide). The item shall be complete of MS housing with front door.</t>
  </si>
  <si>
    <t>Cost shall be inclusive of providing break glass box containing key for the cabinet along with hamer)</t>
  </si>
  <si>
    <r>
      <t xml:space="preserve">Providing and fixing 5 mm thick glass door </t>
    </r>
    <r>
      <rPr>
        <b/>
        <sz val="11"/>
        <rFont val="Californian FB"/>
        <family val="1"/>
      </rPr>
      <t>(with M.S frame)</t>
    </r>
    <r>
      <rPr>
        <sz val="11"/>
        <rFont val="Californian FB"/>
        <family val="1"/>
      </rPr>
      <t xml:space="preserve"> of size 2.1 m x 0.9 m with center opening for fire hose cabinet. Suitably marked on the outside with the letters </t>
    </r>
    <r>
      <rPr>
        <b/>
        <sz val="11"/>
        <rFont val="Californian FB"/>
        <family val="1"/>
      </rPr>
      <t>"FIRE HOSE</t>
    </r>
    <r>
      <rPr>
        <sz val="11"/>
        <rFont val="Californian FB"/>
        <family val="1"/>
      </rPr>
      <t>" including looking arrangement. All MS work to be in Red PO colour over appropriate primer. The above item is only for masonary fire station.</t>
    </r>
  </si>
  <si>
    <r>
      <t xml:space="preserve">Providing and fixing </t>
    </r>
    <r>
      <rPr>
        <b/>
        <sz val="11"/>
        <rFont val="Californian FB"/>
        <family val="1"/>
      </rPr>
      <t>heavy duty SS Floor grating</t>
    </r>
    <r>
      <rPr>
        <sz val="11"/>
        <rFont val="Californian FB"/>
        <family val="1"/>
      </rPr>
      <t xml:space="preserve"> with frame of approved design including setting in floor with cement motor to match with floor finish as per architect requirement. </t>
    </r>
    <r>
      <rPr>
        <b/>
        <sz val="11"/>
        <rFont val="Californian FB"/>
        <family val="1"/>
      </rPr>
      <t>(for FHC drain pipe)</t>
    </r>
  </si>
  <si>
    <t>Size 100 mm x 100 mm</t>
  </si>
  <si>
    <r>
      <t xml:space="preserve">Providing and fixing </t>
    </r>
    <r>
      <rPr>
        <b/>
        <sz val="11"/>
        <rFont val="Californian FB"/>
        <family val="1"/>
      </rPr>
      <t>weather proof lockable cabinet</t>
    </r>
    <r>
      <rPr>
        <sz val="11"/>
        <rFont val="Californian FB"/>
        <family val="1"/>
      </rPr>
      <t xml:space="preserve"> of size not less than 0.9 x 0.6 x 0.45 mtr made out of MS sheet of 20 gauge thickness having central opening and 4 mm thick glazed glass doors (Two No.) suitably marked on the outside with the letters "FIRE HOSE" including necessary locking arrangement and shall be painted with powder coating and two coats of synthetic enamel paint of approved shade.</t>
    </r>
  </si>
  <si>
    <t>The cabinet shall be suitable to accommodate 2 No.or 4 No 15mtr long Hose pipe &amp; 2 No branch pipe nozzle. It shall be mounted on raised Brick platform complete as required.</t>
  </si>
  <si>
    <t>(Cost shall be inclusive of providing break glass box containing key for the cabinet along with hammer).</t>
  </si>
  <si>
    <r>
      <t>Providing &amp; fixing</t>
    </r>
    <r>
      <rPr>
        <b/>
        <sz val="11"/>
        <rFont val="Californian FB"/>
        <family val="1"/>
      </rPr>
      <t xml:space="preserve"> GM</t>
    </r>
    <r>
      <rPr>
        <sz val="11"/>
        <rFont val="Californian FB"/>
        <family val="1"/>
      </rPr>
      <t xml:space="preserve"> </t>
    </r>
    <r>
      <rPr>
        <b/>
        <sz val="11"/>
        <rFont val="Californian FB"/>
        <family val="1"/>
      </rPr>
      <t xml:space="preserve">fire brigade connection (suction collecting head) </t>
    </r>
    <r>
      <rPr>
        <sz val="11"/>
        <rFont val="Californian FB"/>
        <family val="1"/>
      </rPr>
      <t>consisting of 2 No. 63 mm dia instantaneous type male couplings with built-in check valves, 1 No. 150 mm dia sluice valve, 1 No. 150 mm dia non-return valve and 150 mm dia flanged outlet complete with bolts, nuts and rubber insertions as required and as per IS:904-1963.</t>
    </r>
  </si>
  <si>
    <r>
      <t xml:space="preserve">Providing &amp; fixing </t>
    </r>
    <r>
      <rPr>
        <b/>
        <sz val="11"/>
        <rFont val="Californian FB"/>
        <family val="1"/>
      </rPr>
      <t>MS cabinet</t>
    </r>
    <r>
      <rPr>
        <sz val="11"/>
        <rFont val="Californian FB"/>
        <family val="1"/>
      </rPr>
      <t xml:space="preserve"> (to enclose above FB connection and draw out connection) fabricated from 16g MS sheet with full front glass door and locking arrangement duly painted with one coat of primer and two or more coats of synthetic enamel paint of approved make and shade and suitably mounted on a raised masonry platform as required (Approx 0.6m x 0.6m x 0.45m)</t>
    </r>
  </si>
  <si>
    <r>
      <t>Providing, laying, jointing and testing in trenches the following sizes of</t>
    </r>
    <r>
      <rPr>
        <b/>
        <sz val="11"/>
        <rFont val="Californian FB"/>
        <family val="1"/>
      </rPr>
      <t xml:space="preserve"> MS class `C' (heavy class) pipes</t>
    </r>
    <r>
      <rPr>
        <sz val="11"/>
        <rFont val="Californian FB"/>
        <family val="1"/>
      </rPr>
      <t xml:space="preserve"> conforming to IS:1239 with accessories like fittings including tees, elbows, reducers, flanges, rubber gaskets, G.I. nuts, bolts and washers including excavation in all kind of soil, refilling, ramming, shoring,  removing the excavated surplus material, providing adequate support to the pipe and making good the same complete as required. Rate shall include for dewatering necessary to execute the work.  The pipe shall not be less than 1.0 m below ground level at any point.</t>
    </r>
  </si>
  <si>
    <r>
      <t xml:space="preserve">Providing protection to embedded GI pipes and  fittings by applying protective </t>
    </r>
    <r>
      <rPr>
        <b/>
        <sz val="11"/>
        <rFont val="Californian FB"/>
        <family val="1"/>
      </rPr>
      <t xml:space="preserve">primer </t>
    </r>
    <r>
      <rPr>
        <sz val="11"/>
        <rFont val="Californian FB"/>
        <family val="1"/>
      </rPr>
      <t xml:space="preserve">(@ 100 gm/sqm) thereafter wrapping 4 mm thick protection coating by thermo fusion process. Overlap shall be maintained at 15 mm. The application process shall be strictly according to manufacturer’s specification. </t>
    </r>
  </si>
  <si>
    <r>
      <t xml:space="preserve">Constructing </t>
    </r>
    <r>
      <rPr>
        <b/>
        <sz val="11"/>
        <rFont val="Californian FB"/>
        <family val="1"/>
      </rPr>
      <t>brick masonary chamber (for housing valve)</t>
    </r>
    <r>
      <rPr>
        <sz val="11"/>
        <rFont val="Californian FB"/>
        <family val="1"/>
      </rPr>
      <t xml:space="preserve"> in brick work with bricks of class 75 in cement mortar 1:5 (1 cement:5 fine sand) 12 mm thick plaster on inside with a floating coat of neat cement &amp;rough plaster on external faces with cement mortar 1:3 (1cement:3 coarse sand). Including providing R.C.C. top slab complete in all respect. Cost shall be inclusive of excavation in earth, shoring, dewatering, support to valve and access rungs as required to complete the work.</t>
    </r>
  </si>
  <si>
    <t>Size 1200 x 900 x 1000 mm deep</t>
  </si>
  <si>
    <t xml:space="preserve">Providing &amp; fixing CI medium duty manhole cover with frame of 560 mm internal dia for valve chamber.The weight of the cover not to be less tan 58 Kg and frame not less than 58 Kg as per standard design. </t>
  </si>
  <si>
    <t>TOTAL CARRIED TO SUMAMRY</t>
  </si>
  <si>
    <t>C</t>
  </si>
  <si>
    <t>SPRINKLER, PIPING &amp; ACCESSORIES</t>
  </si>
  <si>
    <t xml:space="preserve">Providing, laying, jointing and testing of following sizes of pipes conforming to IS-1239 with all accessories like all fittings (for pipes upto 50mm dia threaded forged steel fittings and for pipes above 50 mm dia MS fitting with welded joint shall be used) including tees, elbows, reducers, union, flanges, rubber gaskets, GI nuts bolts, washer including supporting/fixing the pipe on floor/wall/ceiling with clamps, hangers (using anchor fastners) as per specification. GIpipe sleeve of suitable higher size shall be provided wherever the pipes are crossing the walls / floors and sealing the sleeves with glass wool in between &amp; fire sealent compound at either end all as per Project Manager’s requirements including cutting holes and chases in brick, RCC work and making good the same to original conditions complete in all respects. </t>
  </si>
  <si>
    <t>All hangers, clamps, brackets etc. shall be of galvanized iron unless specified otherwire and then supply of the same shall also be included for rates under this head. Welding of any kind on the galvanized support / hanger shall not be permitted.</t>
  </si>
  <si>
    <t>For Sprinkler system - MS `C' Heavy class pipe</t>
  </si>
  <si>
    <t>32 mm dia</t>
  </si>
  <si>
    <t>40 mm dia</t>
  </si>
  <si>
    <t>65 mm dia</t>
  </si>
  <si>
    <r>
      <t xml:space="preserve">Providing, fixing, jointing and testing in position the for </t>
    </r>
    <r>
      <rPr>
        <b/>
        <sz val="11"/>
        <rFont val="Californian FB"/>
        <family val="1"/>
      </rPr>
      <t>drainage purpose</t>
    </r>
    <r>
      <rPr>
        <sz val="11"/>
        <rFont val="Californian FB"/>
        <family val="1"/>
      </rPr>
      <t xml:space="preserve"> following heavy class (Class C) M.S pipes conforming to IS:1239 cut to required lengths including all necessary fittings (All fittings shall confirm to IS:1879 (part 1 to 10) and specials such as bends, tees, unions, Reducers, flanges &amp; plugs etc. fixing at wall /ceiling level supported by clamps, hangers (using anchor fastners) etc, as per specification. MS pipe sleeves suitable higher size shall be provided wherever the pipes are crossing the fire rated walls / floors slab and sealing the sleeves with glasswool in between and fire sealent compound at either end all as per Project Manager's / Consultant requirement. All hangers, clamps, brackets etc. shall be of galvanized iron unless specified otherwise and the supply of the same shall also be included in rates under this head. </t>
    </r>
  </si>
  <si>
    <t>Providing two coats of synthetic enamel paint of approved shade over a coat of primer. Prior to application of primer the surface should be cleaned for any dirt, rusts, rough substance etc. Including painting of legends both direction arrow as per the approval of the Project Manager.</t>
  </si>
  <si>
    <t xml:space="preserve"> 80 mm dia</t>
  </si>
  <si>
    <r>
      <t xml:space="preserve">Providing and fixing </t>
    </r>
    <r>
      <rPr>
        <b/>
        <sz val="11"/>
        <rFont val="Californian FB"/>
        <family val="1"/>
      </rPr>
      <t>forged brass ball valve</t>
    </r>
    <r>
      <rPr>
        <sz val="11"/>
        <rFont val="Californian FB"/>
        <family val="1"/>
      </rPr>
      <t xml:space="preserve"> with forged brass ball (suitable for operating pressure of not less than 16 Kg /sq.cm of the following size including providing necessary union / flange. </t>
    </r>
  </si>
  <si>
    <r>
      <t xml:space="preserve">Supply, installation, testing and commissioning of electrically operated water </t>
    </r>
    <r>
      <rPr>
        <b/>
        <sz val="11"/>
        <rFont val="Californian FB"/>
        <family val="1"/>
      </rPr>
      <t>flow switches</t>
    </r>
    <r>
      <rPr>
        <sz val="11"/>
        <rFont val="Californian FB"/>
        <family val="1"/>
      </rPr>
      <t xml:space="preserve"> (Vane type) including tamper switch and accessories, complete with tap off socket arrangement as required, with potential free contact with 2 No. NONC.</t>
    </r>
  </si>
  <si>
    <t>Providing &amp; fixing brass quartzoid sprinklers (UL approved) of 15 mm dia size, suitable for sustaining the pressure on the seat &amp; water hammer effect. The type &amp; temperature rating shall be as follows :</t>
  </si>
  <si>
    <t>Spray recessed (adjustable) rossette (68°C) sprinkler quick response pendant / upright type</t>
  </si>
  <si>
    <t xml:space="preserve">Sidewell extended coverage (68°C) sprinkler quick response type. </t>
  </si>
  <si>
    <t>Providing, fixing, testing &amp; commissioning of U.L.listed/ FM approved corrugated SS-304 Braided flexible sprinkler pipe droplet for 12 kg/ sq. cm. working pressure with 1/2" BSP threaded outlet &amp; 1" BSP threaded inlet with reducer nipple, snap, clamp, T-bar bracket etc. with necessary fitting complete as required.</t>
  </si>
  <si>
    <t>700 mm length</t>
  </si>
  <si>
    <t>1200 mm length</t>
  </si>
  <si>
    <t>1500 mm length</t>
  </si>
  <si>
    <r>
      <t>Providing &amp; Fixing of Installation</t>
    </r>
    <r>
      <rPr>
        <b/>
        <sz val="11"/>
        <rFont val="Californian FB"/>
        <family val="1"/>
      </rPr>
      <t xml:space="preserve"> Control Valve</t>
    </r>
    <r>
      <rPr>
        <sz val="11"/>
        <rFont val="Californian FB"/>
        <family val="1"/>
      </rPr>
      <t xml:space="preserve"> with turbine type automatic Alarm Gong to be connected with control valve, drain &amp; test valve and all other necessary components as per manufacturer's specifications complete as required.</t>
    </r>
  </si>
  <si>
    <r>
      <t>Providing and fixing inspectors</t>
    </r>
    <r>
      <rPr>
        <b/>
        <sz val="11"/>
        <rFont val="Californian FB"/>
        <family val="1"/>
      </rPr>
      <t xml:space="preserve"> test assembly</t>
    </r>
    <r>
      <rPr>
        <sz val="11"/>
        <rFont val="Californian FB"/>
        <family val="1"/>
      </rPr>
      <t xml:space="preserve"> complete with test valve, sight glass sectional drain valve, 25mm and 50mm dia medium class (Class B) G.I. pipes conforming to IS:1239 cut to required lengths including threaded fittings,union with corrosion resistant orifice all complete strictly as per drawing.</t>
    </r>
  </si>
  <si>
    <t>Portable Chemical Fire Extinguishers</t>
  </si>
  <si>
    <t>Supply, installation, testing and commissioning of following types of extinguisher with provision of wall bracket (fixed with anchor fastner).</t>
  </si>
  <si>
    <r>
      <t xml:space="preserve">Supply, Installation, Fixing of </t>
    </r>
    <r>
      <rPr>
        <b/>
        <sz val="11"/>
        <rFont val="Californian FB"/>
        <family val="1"/>
      </rPr>
      <t>CO2 type Fire Extinguisher of capacity 4.5 kg (6.8 Liter)</t>
    </r>
    <r>
      <rPr>
        <sz val="11"/>
        <rFont val="Californian FB"/>
        <family val="1"/>
      </rPr>
      <t xml:space="preserve"> confirms to IS 15683, bearing ISI mark, consisting of High Pressure seamless steel cylinder (IS 7285)  and duly approved by Chief controller of Explosive Nagpur, fitted with wheel type valve, fully charged with CO2 gas (IS 15222), with non-conductor of electricity discharge PVC horn along with Bend Pipe,  internally siphon tube &amp; mounting brackets having fire rating. </t>
    </r>
    <r>
      <rPr>
        <b/>
        <sz val="11"/>
        <rFont val="Californian FB"/>
        <family val="1"/>
      </rPr>
      <t>(Near each FHC &amp; Corridor areas)</t>
    </r>
  </si>
  <si>
    <r>
      <t>Supply, Installation, Fixing of Stored  Pressure</t>
    </r>
    <r>
      <rPr>
        <b/>
        <sz val="11"/>
        <rFont val="Californian FB"/>
        <family val="1"/>
      </rPr>
      <t xml:space="preserve"> (ABC  Dry Chemical  Powder) </t>
    </r>
    <r>
      <rPr>
        <sz val="11"/>
        <rFont val="Californian FB"/>
        <family val="1"/>
      </rPr>
      <t xml:space="preserve">type Fire  Extinguisher of Capacity 6 kg Confirms to IS 15683, bearing ISI mark complete with brass forged  squeeze grip type valve fitted with pressure gauge , pressurize with dry Nitrogen gas filled, with discharge nozzle with wall mounting bracket, having fire rating of 3A &amp; 21B. </t>
    </r>
    <r>
      <rPr>
        <b/>
        <sz val="11"/>
        <rFont val="Californian FB"/>
        <family val="1"/>
      </rPr>
      <t>(Near each FHC &amp; Corridor areas)</t>
    </r>
  </si>
  <si>
    <t>10.2.1</t>
  </si>
  <si>
    <t>6 Kg</t>
  </si>
  <si>
    <t>Providing   and fixing water based CO2 type extinguishers consisting of welded M.S. cylindrical body,   squeeze lever discharge valve 30 cms long high pressure discharge hose, discharge nozzle, suspension bracket, ISI marked as per   IS:934 finished externally with red enamel paint and fixed to wall with brackets complete with internal charges. (Near each electrical room , UPS, server room &amp; batteries room)</t>
  </si>
  <si>
    <t>Capacity 9 KG</t>
  </si>
  <si>
    <t>Providing and fixing Clean Agent Type (ISI marked) fire extinguishers consisting of welded  M.S. cylindrical  body squeeze lever discharge  valve 30   cm   long  high pressure discharge    hose,   discharge nozzle, suspension bracket as per  ISI marked   finished externally  with  red  enamel paint and fixed to wall   with  brackets complete with internal charger.</t>
  </si>
  <si>
    <t>Capacity 4 lit. (Only for Lab &amp; Other medical equipment areas)</t>
  </si>
  <si>
    <t>b. Loading, transporting, unloading, handling/double handling, hoisting to all levels, setting, fitting and fixing in position, protecting, disposal of debris and all other labour necessary in and for the full and entire execution and for the job in accordance with the contract documents, good practice and recognized principles.</t>
  </si>
  <si>
    <t>c. Liabilities, obligations and risks arising out of Conditions of Contract.</t>
  </si>
  <si>
    <t>d. All requirements of Specifications, whether such requirements are mentioned in the item or not. The Specifications and Drawings where available, are to be read as complimentary to and part of the Bill of Quantities and any work called for in one shall be taken as required for all.</t>
  </si>
  <si>
    <t>e. In the event of conflict between Bill of Quantities and other documents including the Specifications, the most stringent shall apply. The interpretation of the Architect / Consultant /Project Manager shall be final and binding.</t>
  </si>
  <si>
    <t>The contractor shall include for making all the opening in slabs, beams, walls etc. as required for his work. However, the contractor can coordinate with civil work to provide necessary sleeves. All openings shall be closed using water proofing compound or as specified by Project Manager.</t>
  </si>
  <si>
    <t>The contractor shall cooperate with all trades and agencies working on the site. He shall make provision for hangers, sleeves, structural openings and other requirements well in advance to prevent hold up of progress of the construction schedule. All supports to the civil structure shall be provided with anchor fastners.</t>
  </si>
  <si>
    <t>On award of the work the contractor shall be issued two (2) Set of consultant’s drawings. The drawings shall be the basis of contractor’s shop drawings.</t>
  </si>
  <si>
    <t xml:space="preserve">All rates quoted are inclusive of cutting holes and chases in walls and making good the same with cement mortar of appropriate mix and strength as directed by the Project Manager. Contractor shall provide holes, sleeves, recesses in the masonry work as the work proceeds. </t>
  </si>
  <si>
    <t>The contractor shall, from time to time, clear away all debris and excess materials accumulated at the site failing which the same shall be done by Project Manager at contractor’s risk and cost and cost of clean up shall be deducted from the contractors prorata bill.</t>
  </si>
  <si>
    <t>All Equipments, quantities and technical data indicated in this Schedule are for the Contractor's guidance only, these are based on the documents prepared by the services Consultant. This schedule must be read in conjunction with other documents. The Contractor shall be paid for actual quantity of work executed by him in accordance with the approved shop Drawings at the contract rates. Any item inadvertenly missing from schedule of quantities but required for the completion of work, shall be deemed to be included in the rates quoted by the contractor unless and untill scope or design of the work is changed and nothing extra shall be paid.</t>
  </si>
  <si>
    <t>SANITARY FIXTURES &amp; FITTINGS (INSTALLATION ONLY)</t>
  </si>
  <si>
    <t>i. Detail of Sanitary fixture are for the information of the Contractor, however model / makes of all sanitary fixture shall be selected by Architect / Interior designer / client and the same shall be binding for execution.</t>
  </si>
  <si>
    <t>ii. No additional all fixing cost shall be paid for change in type of sanitary fixture or fitting.</t>
  </si>
  <si>
    <t>iii. Provision of extension piece for final connection of CP fitting shall be supplied and installed by the contractor accordingly (as required).</t>
  </si>
  <si>
    <r>
      <t xml:space="preserve">Fixing, testing and commissioning of </t>
    </r>
    <r>
      <rPr>
        <b/>
        <sz val="10"/>
        <rFont val="Californian FB"/>
        <family val="1"/>
      </rPr>
      <t xml:space="preserve">white vitreous china wall mounted type European water closet </t>
    </r>
    <r>
      <rPr>
        <sz val="10"/>
        <rFont val="Californian FB"/>
        <family val="1"/>
      </rPr>
      <t xml:space="preserve">including providing &amp; fixing CP bolts, nuts, CI chair (painted with two coats of enamel paint over a coat of primer) or other hanging arrangements, close-coupled low volume compatiable cistern with C.P. bolts, nuts, supporting arrangements, bakelite / poly propylene seat &amp; cover with CP hinges &amp; rubber buffers, complete with all accessories. Including cutting &amp; making good the walls &amp; floors wherever required. </t>
    </r>
    <r>
      <rPr>
        <b/>
        <sz val="10"/>
        <rFont val="Californian FB"/>
        <family val="1"/>
      </rPr>
      <t>(Make:- Parryware, Closet-C0264, Seat Cover-E8112, Cistern-Linea Plus E812099 (80mm), Flush Plate-C8218A1 Square (Chrome))</t>
    </r>
  </si>
  <si>
    <t xml:space="preserve">Parryware - Cardiff C0264 Closet; Size - 375(H) X 350(W) X 520(D);                     Color – White;                      Seat Cover - Cardiff Soft Closet E8112 Color – White;                                Concealed Cistern - C821099 (80mm);                    Flush Plate : C821199 Square (Chrome)             </t>
  </si>
  <si>
    <t xml:space="preserve">Size:-  375(H) X 350(W) X 520(D) 
</t>
  </si>
  <si>
    <t>Supply</t>
  </si>
  <si>
    <t>Installation</t>
  </si>
  <si>
    <r>
      <t xml:space="preserve">Fixing, testing and commissioning of vitreous china white </t>
    </r>
    <r>
      <rPr>
        <b/>
        <sz val="10"/>
        <rFont val="Californian FB"/>
        <family val="1"/>
      </rPr>
      <t xml:space="preserve">Wall hung wash basin (No Counter) in </t>
    </r>
    <r>
      <rPr>
        <sz val="10"/>
        <rFont val="Californian FB"/>
        <family val="1"/>
      </rPr>
      <t xml:space="preserve">with CP brass waste assembly, wall flanges and rubber adapters for waste connection complete including CI/MS brackets duly painted, nuts, washers, cutting and making good the walls floors wherever required. </t>
    </r>
    <r>
      <rPr>
        <b/>
        <sz val="10"/>
        <rFont val="Californian FB"/>
        <family val="1"/>
      </rPr>
      <t>(Make:-Parryware - Cascade NXT C0404 ), All Toilet, OPD, Nurse stations, Ante room, airlock &amp; Janitor etc.</t>
    </r>
  </si>
  <si>
    <t>Parryware - Cascade NXT C0404 Basin;                    Size – 570(L) X 440(W) X 220(H);                        C0379 Short Pedestal Color – White</t>
  </si>
  <si>
    <t>Size:- 570(L) X 440(W) X 220(H)</t>
  </si>
  <si>
    <r>
      <t xml:space="preserve">Fixing, testing and commissioning of vitreous china white Wall hung wash basin (No Counter) in with CP brass waste assembly, wall flanges and rubber adapters for waste connection complete including CI/MS brackets duly painted, nuts, washers, cutting and making good the walls floors wherever required. </t>
    </r>
    <r>
      <rPr>
        <b/>
        <sz val="10"/>
        <rFont val="Californian FB"/>
        <family val="1"/>
      </rPr>
      <t>(Make:-Parryware - C0408), Janitor in First Floor</t>
    </r>
  </si>
  <si>
    <t>Size:- 400(L) X 400(W) X195(H)</t>
  </si>
  <si>
    <r>
      <t xml:space="preserve">Fixing, testing and commissioning of </t>
    </r>
    <r>
      <rPr>
        <b/>
        <sz val="10"/>
        <rFont val="Californian FB"/>
        <family val="1"/>
      </rPr>
      <t>Health faucet</t>
    </r>
    <r>
      <rPr>
        <sz val="10"/>
        <rFont val="Californian FB"/>
        <family val="1"/>
      </rPr>
      <t xml:space="preserve"> with regulator with Hand Shower with 8mm Dia, 1 Meter Long PVC Tube &amp; Wall Hook complete as required. </t>
    </r>
    <r>
      <rPr>
        <b/>
        <sz val="10"/>
        <rFont val="Californian FB"/>
        <family val="1"/>
      </rPr>
      <t>(Make:- Jaquar-ald-563)</t>
    </r>
  </si>
  <si>
    <r>
      <t>Fixing, testing and commissioning of</t>
    </r>
    <r>
      <rPr>
        <b/>
        <sz val="10"/>
        <rFont val="Californian FB"/>
        <family val="1"/>
      </rPr>
      <t xml:space="preserve"> Stainless Steel sink, (Under Counter), (Single Bowl)</t>
    </r>
    <r>
      <rPr>
        <sz val="10"/>
        <rFont val="Californian FB"/>
        <family val="1"/>
      </rPr>
      <t xml:space="preserve"> ncluding providing &amp; fixing C.I./M.S. Brackets (duly painted with 2 coats of paint over a coat of primer) C.P. cast brass bottle trap with extension piece, rubber adaptor, wall flange, union, C.P. brass chainrubber plug &amp; making good. </t>
    </r>
    <r>
      <rPr>
        <b/>
        <sz val="10"/>
        <rFont val="Californian FB"/>
        <family val="1"/>
      </rPr>
      <t>(Make:- Neelkanth:- Model- NK SB20M,), Pantry, Nuclear medicine ward etc.</t>
    </r>
  </si>
  <si>
    <t>Size:- 400(L) X 350(W) X 230 (H)</t>
  </si>
  <si>
    <r>
      <t xml:space="preserve">Fixing, testing and commissioning of </t>
    </r>
    <r>
      <rPr>
        <b/>
        <sz val="10"/>
        <rFont val="Californian FB"/>
        <family val="1"/>
      </rPr>
      <t xml:space="preserve">Stainless Steel sink, (Wall Hung), </t>
    </r>
    <r>
      <rPr>
        <sz val="10"/>
        <rFont val="Californian FB"/>
        <family val="1"/>
      </rPr>
      <t xml:space="preserve">(Single Bowl) ncluding providing &amp; fixing C.I./M.S. Brackets (duly painted with 2 coats of paint over a coat of primer) C.P. cast brass bottle trap with extension piece, rubber adaptor, wall flange, union, C.P. brass chainrubber plug &amp; making good. </t>
    </r>
    <r>
      <rPr>
        <b/>
        <sz val="10"/>
        <rFont val="Californian FB"/>
        <family val="1"/>
      </rPr>
      <t>(Make:- Parryware-  C8826, Inslim), Only For DU</t>
    </r>
  </si>
  <si>
    <r>
      <t xml:space="preserve">Fixing, testing and commissioning of </t>
    </r>
    <r>
      <rPr>
        <b/>
        <sz val="10"/>
        <rFont val="Californian FB"/>
        <family val="1"/>
      </rPr>
      <t xml:space="preserve">Ceramic Sink, (Under Counter), </t>
    </r>
    <r>
      <rPr>
        <sz val="10"/>
        <rFont val="Californian FB"/>
        <family val="1"/>
      </rPr>
      <t xml:space="preserve">(Single Bowl) ncluding providing &amp; fixing C.I./M.S. Brackets (duly painted with 2 coats of paint over a coat of primer) C.P. cast brass bottle trap with extension piece, rubber adaptor, wall flange, union, C.P. brass chainrubber plug &amp; making good. </t>
    </r>
    <r>
      <rPr>
        <b/>
        <sz val="10"/>
        <rFont val="Californian FB"/>
        <family val="1"/>
      </rPr>
      <t>(Make:- Parryware-  Maestro/C0425/white), Only For CU</t>
    </r>
  </si>
  <si>
    <r>
      <t xml:space="preserve">Fixing, testing and commissioning of </t>
    </r>
    <r>
      <rPr>
        <b/>
        <sz val="10"/>
        <rFont val="Californian FB"/>
        <family val="1"/>
      </rPr>
      <t>CP brass wall  mounted sink mixer</t>
    </r>
    <r>
      <rPr>
        <sz val="10"/>
        <rFont val="Californian FB"/>
        <family val="1"/>
      </rPr>
      <t xml:space="preserve"> with C.P. wall flange, overhead swinging spout complete as required and making good. </t>
    </r>
    <r>
      <rPr>
        <b/>
        <sz val="10"/>
        <rFont val="Californian FB"/>
        <family val="1"/>
      </rPr>
      <t>(Make:-Jaquar- CQT-23309), For sink in Du/ Pantry/Nuclear medicine therapy ward.</t>
    </r>
  </si>
  <si>
    <t>Only For Hot And Cold Water Supply</t>
  </si>
  <si>
    <r>
      <t xml:space="preserve">Fixing, testing and commissioning of CP brass wall  mounted sink mixer with C.P. wall flange, overhead swinging spout complete as required and making good. </t>
    </r>
    <r>
      <rPr>
        <b/>
        <sz val="10"/>
        <rFont val="Californian FB"/>
        <family val="1"/>
      </rPr>
      <t>(Make:-Jaquar- CQT-CQT-23347), For sink in Cu/ /Nuclear medicine therapy ward</t>
    </r>
  </si>
  <si>
    <t>Only For Cold Water Supply</t>
  </si>
  <si>
    <r>
      <t xml:space="preserve">Fixing, testing and commissioning of 15 mm dia CP brass short body </t>
    </r>
    <r>
      <rPr>
        <b/>
        <sz val="10"/>
        <rFont val="Californian FB"/>
        <family val="1"/>
      </rPr>
      <t>bib cock with CP wall flange</t>
    </r>
    <r>
      <rPr>
        <sz val="10"/>
        <rFont val="Californian FB"/>
        <family val="1"/>
      </rPr>
      <t xml:space="preserve"> of approved quality </t>
    </r>
    <r>
      <rPr>
        <b/>
        <sz val="10"/>
        <rFont val="Californian FB"/>
        <family val="1"/>
      </rPr>
      <t>(Make:-Jaquar- SOL-CHR-6047) , Janitor and wash areas.</t>
    </r>
  </si>
  <si>
    <r>
      <t xml:space="preserve">Fixing, testing &amp; commissioning of C.P. brass </t>
    </r>
    <r>
      <rPr>
        <b/>
        <sz val="10"/>
        <rFont val="Californian FB"/>
        <family val="1"/>
      </rPr>
      <t>single lever basin mixer with / without pop up waste system</t>
    </r>
    <r>
      <rPr>
        <sz val="10"/>
        <rFont val="Californian FB"/>
        <family val="1"/>
      </rPr>
      <t xml:space="preserve"> complete as required. </t>
    </r>
    <r>
      <rPr>
        <b/>
        <sz val="10"/>
        <rFont val="Californian FB"/>
        <family val="1"/>
      </rPr>
      <t>(Make:- Jaquar - OPL-15011B), For all wash basin except public toilets</t>
    </r>
  </si>
  <si>
    <r>
      <t xml:space="preserve">Providing and Fixings15mm Pressmatic Pillar Cock Auto Closing System. of wash basin  of approved quality and direction of Engineer-in-charge. </t>
    </r>
    <r>
      <rPr>
        <b/>
        <sz val="10"/>
        <rFont val="Californian FB"/>
        <family val="1"/>
      </rPr>
      <t>(Make:- Jaquar - RS-031PRS-031),</t>
    </r>
    <r>
      <rPr>
        <sz val="10"/>
        <rFont val="Californian FB"/>
        <family val="1"/>
      </rPr>
      <t xml:space="preserve"> </t>
    </r>
    <r>
      <rPr>
        <b/>
        <sz val="10"/>
        <rFont val="Californian FB"/>
        <family val="1"/>
      </rPr>
      <t>Public Toilets wash basins, Janitor wash basin.</t>
    </r>
  </si>
  <si>
    <r>
      <t xml:space="preserve">Fixing, testing and commisioning of </t>
    </r>
    <r>
      <rPr>
        <b/>
        <sz val="10"/>
        <rFont val="Californian FB"/>
        <family val="1"/>
      </rPr>
      <t>clinical lever range elbow operated</t>
    </r>
    <r>
      <rPr>
        <sz val="10"/>
        <rFont val="Californian FB"/>
        <family val="1"/>
      </rPr>
      <t xml:space="preserve"> CP Brass Wall Mounted Single lever sink mixer with wall flange, extended operating lever, swinging spout and surgical purpose handle complete with all accessories as required and making good the walls wherever required. Medi Series </t>
    </r>
    <r>
      <rPr>
        <b/>
        <sz val="10"/>
        <rFont val="Californian FB"/>
        <family val="1"/>
      </rPr>
      <t>(Make:- Jaquar FLR-5033B), Endoscopy, HDU), BMT isolation room anti space.</t>
    </r>
  </si>
  <si>
    <r>
      <t xml:space="preserve">Fixing,testing and commissioning of CP brass </t>
    </r>
    <r>
      <rPr>
        <b/>
        <sz val="10"/>
        <rFont val="Californian FB"/>
        <family val="1"/>
      </rPr>
      <t xml:space="preserve">angle valve with strainer with CP wall flange, </t>
    </r>
    <r>
      <rPr>
        <sz val="10"/>
        <rFont val="Californian FB"/>
        <family val="1"/>
      </rPr>
      <t xml:space="preserve">Nut and Washer etc. complete as required. </t>
    </r>
    <r>
      <rPr>
        <b/>
        <sz val="10"/>
        <rFont val="Californian FB"/>
        <family val="1"/>
      </rPr>
      <t>(Make:- Jaquar FON-40053)</t>
    </r>
  </si>
  <si>
    <r>
      <t xml:space="preserve">Fixing, testing and commissioning of CP Braided hoses connection 450 mm long including nuts and washers and making connection to fixtures and fittings complete as required. </t>
    </r>
    <r>
      <rPr>
        <b/>
        <sz val="10"/>
        <rFont val="Californian FB"/>
        <family val="1"/>
      </rPr>
      <t>(Make:- Jaquar ALD-805B)</t>
    </r>
  </si>
  <si>
    <r>
      <t xml:space="preserve">Fixing C.P. brass </t>
    </r>
    <r>
      <rPr>
        <b/>
        <sz val="10"/>
        <rFont val="Californian FB"/>
        <family val="1"/>
      </rPr>
      <t xml:space="preserve">Towel ring </t>
    </r>
    <r>
      <rPr>
        <sz val="10"/>
        <rFont val="Californian FB"/>
        <family val="1"/>
      </rPr>
      <t xml:space="preserve">and fitting complete as required (Make:- </t>
    </r>
  </si>
  <si>
    <r>
      <t xml:space="preserve">Fixing Recessed type </t>
    </r>
    <r>
      <rPr>
        <b/>
        <sz val="10"/>
        <rFont val="Californian FB"/>
        <family val="1"/>
      </rPr>
      <t>S.S. toilet paper holder</t>
    </r>
    <r>
      <rPr>
        <sz val="10"/>
        <rFont val="Californian FB"/>
        <family val="1"/>
      </rPr>
      <t xml:space="preserve"> with PVC rawl plug &amp; C.P. brass screw complete as required.</t>
    </r>
    <r>
      <rPr>
        <b/>
        <sz val="10"/>
        <rFont val="Californian FB"/>
        <family val="1"/>
      </rPr>
      <t>(Make:- Jaquar, ACN-1153NACN-1153N)</t>
    </r>
  </si>
  <si>
    <r>
      <t xml:space="preserve">Fixing C.P. brass </t>
    </r>
    <r>
      <rPr>
        <b/>
        <sz val="10"/>
        <rFont val="Californian FB"/>
        <family val="1"/>
      </rPr>
      <t xml:space="preserve">twin coat hook </t>
    </r>
    <r>
      <rPr>
        <sz val="10"/>
        <rFont val="Californian FB"/>
        <family val="1"/>
      </rPr>
      <t xml:space="preserve">with PVC rawl plug &amp; C.P. brass screw complete as required. </t>
    </r>
    <r>
      <rPr>
        <b/>
        <sz val="10"/>
        <rFont val="Californian FB"/>
        <family val="1"/>
      </rPr>
      <t>(Make:- Jaquar ACN-1161NACN-1161N)</t>
    </r>
  </si>
  <si>
    <r>
      <t xml:space="preserve">Fixing, testing and commissioning of white viterous china large </t>
    </r>
    <r>
      <rPr>
        <b/>
        <sz val="10"/>
        <rFont val="Californian FB"/>
        <family val="1"/>
      </rPr>
      <t>flat back / half stall urinal</t>
    </r>
    <r>
      <rPr>
        <sz val="10"/>
        <rFont val="Californian FB"/>
        <family val="1"/>
      </rPr>
      <t xml:space="preserve"> supported by CI / MS bracket (duly painted with 2 coats of paints over a coat of primer), including CP brass waste with dome type grating, CP cast brass bottle trap with extension piece, wall flanges complete with all accessories. </t>
    </r>
    <r>
      <rPr>
        <b/>
        <sz val="10"/>
        <rFont val="Californian FB"/>
        <family val="1"/>
      </rPr>
      <t>(Make:- Jaquar-13255 &amp; Plate No. - 51097)</t>
    </r>
  </si>
  <si>
    <r>
      <t xml:space="preserve">Fixing, testing and commissioning of </t>
    </r>
    <r>
      <rPr>
        <b/>
        <sz val="10"/>
        <rFont val="Californian FB"/>
        <family val="1"/>
      </rPr>
      <t>automatic flushing systems</t>
    </r>
    <r>
      <rPr>
        <sz val="10"/>
        <rFont val="Californian FB"/>
        <family val="1"/>
      </rPr>
      <t xml:space="preserve"> for urinal to ensure pre-flush &amp; flushing only immediately after use, comprising of all plumbing, electronic and electrical items. CP brass flush pipe with CP brass elbow, CP brass spreader, CP wall flange, infrared photo cells, eyes electrically operated solenoid valve, step down transformer / equipment and any other item required to provide satisfactory functioning. Including necessary wall cutting / chasing and making good, as required. </t>
    </r>
    <r>
      <rPr>
        <b/>
        <sz val="10"/>
        <rFont val="Californian FB"/>
        <family val="1"/>
      </rPr>
      <t>(Make:- Parryware- SNR 51087)</t>
    </r>
  </si>
  <si>
    <r>
      <t xml:space="preserve">Providing and fixing  </t>
    </r>
    <r>
      <rPr>
        <b/>
        <sz val="10"/>
        <rFont val="Californian FB"/>
        <family val="1"/>
      </rPr>
      <t>urinal partitions</t>
    </r>
    <r>
      <rPr>
        <sz val="10"/>
        <rFont val="Californian FB"/>
        <family val="1"/>
      </rPr>
      <t xml:space="preserve"> and all accessories of approved quality as per direction of Engineer-in-charge and finished smooth.</t>
    </r>
    <r>
      <rPr>
        <b/>
        <sz val="10"/>
        <rFont val="Californian FB"/>
        <family val="1"/>
      </rPr>
      <t xml:space="preserve"> (Make:- Paeeyware- C0571 Magnum )</t>
    </r>
  </si>
  <si>
    <t>Size - 350(L) X 130(W) X 675 (H)</t>
  </si>
  <si>
    <r>
      <t xml:space="preserve">Providing, fixing of C.P. brass </t>
    </r>
    <r>
      <rPr>
        <b/>
        <sz val="10"/>
        <rFont val="Californian FB"/>
        <family val="1"/>
      </rPr>
      <t>Deoduriser (Make:-Euronics EAO3)</t>
    </r>
  </si>
  <si>
    <r>
      <t xml:space="preserve">Receiving, Storing, Fixing of </t>
    </r>
    <r>
      <rPr>
        <b/>
        <sz val="10"/>
        <rFont val="Californian FB"/>
        <family val="1"/>
      </rPr>
      <t>CP Brass Bath and Shower Mixer</t>
    </r>
    <r>
      <rPr>
        <sz val="10"/>
        <rFont val="Californian FB"/>
        <family val="1"/>
      </rPr>
      <t xml:space="preserve"> with provision of overhead shower with 115mm long bend pipe, in built spout, spout / shower selector with wall flange complete with all accessories as required and making good the walls wherever required.</t>
    </r>
    <r>
      <rPr>
        <b/>
        <sz val="10"/>
        <rFont val="Californian FB"/>
        <family val="1"/>
      </rPr>
      <t>( Make:- Jaquar, Hand Shower-HSH-1717, Sliding Rail-SHA-1187, Shower Tube-SHA-549D8, Bath &amp; Shower Mixer- OPL-15065K, Bath Spout- Opal SPJ-15463 )</t>
    </r>
  </si>
  <si>
    <r>
      <t xml:space="preserve">Receiving, Storing,  fixing of C.P. brass </t>
    </r>
    <r>
      <rPr>
        <b/>
        <sz val="10"/>
        <rFont val="Californian FB"/>
        <family val="1"/>
      </rPr>
      <t xml:space="preserve">Towel Rail - 600mm long - (Make:- Jaquar- ACN-1111BNM)
</t>
    </r>
  </si>
  <si>
    <r>
      <t>Receiving, Storing, Fixing ABS plastic body</t>
    </r>
    <r>
      <rPr>
        <b/>
        <sz val="10"/>
        <rFont val="Californian FB"/>
        <family val="1"/>
      </rPr>
      <t xml:space="preserve"> liquid soap dispenser</t>
    </r>
    <r>
      <rPr>
        <sz val="10"/>
        <rFont val="Californian FB"/>
        <family val="1"/>
      </rPr>
      <t xml:space="preserve"> with push lever assembly complete with soap refill. (</t>
    </r>
    <r>
      <rPr>
        <b/>
        <sz val="10"/>
        <rFont val="Californian FB"/>
        <family val="1"/>
      </rPr>
      <t>Make:- Jaquar- SDR-WHT-DJ0010F)</t>
    </r>
  </si>
  <si>
    <r>
      <t xml:space="preserve">Fixing solid state, no touch operting, fully hygienic hand drier of approved shade with single blower, with time delay, summer &amp; winter control, music while drying, volume ON/OFF controls including providing necessary brackets, cable from drier to Plug, Plug top key and lock etc, complete as required. </t>
    </r>
    <r>
      <rPr>
        <b/>
        <sz val="10"/>
        <rFont val="Californian FB"/>
        <family val="1"/>
      </rPr>
      <t xml:space="preserve"> (Make:- Euronics- EH 05)</t>
    </r>
  </si>
  <si>
    <r>
      <t xml:space="preserve">Fixing storage type </t>
    </r>
    <r>
      <rPr>
        <b/>
        <sz val="10"/>
        <rFont val="Californian FB"/>
        <family val="1"/>
      </rPr>
      <t>water cooler</t>
    </r>
    <r>
      <rPr>
        <sz val="10"/>
        <rFont val="Californian FB"/>
        <family val="1"/>
      </rPr>
      <t xml:space="preserve"> of the following capacity, I.S.I marked, stainless steel front panel, CP brass push cock, inlet float valve with all plumbing and electrical accessories, inlet, outlet, overflow and PVC drain out connection to FD complete as required. </t>
    </r>
    <r>
      <rPr>
        <b/>
        <sz val="10"/>
        <rFont val="Californian FB"/>
        <family val="1"/>
      </rPr>
      <t>(Make:- Blue Star- SDLX480)</t>
    </r>
  </si>
  <si>
    <t xml:space="preserve">Cooling capacity 40 Lts./hr </t>
  </si>
  <si>
    <t>Storage capacity 80 Lts.</t>
  </si>
  <si>
    <r>
      <t xml:space="preserve">Providing and fixing of </t>
    </r>
    <r>
      <rPr>
        <b/>
        <sz val="10"/>
        <rFont val="Californian FB"/>
        <family val="1"/>
      </rPr>
      <t>Grab Bar</t>
    </r>
    <r>
      <rPr>
        <sz val="10"/>
        <rFont val="Californian FB"/>
        <family val="1"/>
      </rPr>
      <t xml:space="preserve"> (Straight Nylon Grab Bar (600mm long) with all accessories complete as required. </t>
    </r>
    <r>
      <rPr>
        <b/>
        <sz val="10"/>
        <rFont val="Californian FB"/>
        <family val="1"/>
      </rPr>
      <t>(Make:- Euronic-NGR 01), Only for patient toilets</t>
    </r>
  </si>
  <si>
    <r>
      <t xml:space="preserve">Providing and fixing of </t>
    </r>
    <r>
      <rPr>
        <b/>
        <sz val="10"/>
        <rFont val="Californian FB"/>
        <family val="1"/>
      </rPr>
      <t>Grab Bar</t>
    </r>
    <r>
      <rPr>
        <sz val="10"/>
        <rFont val="Californian FB"/>
        <family val="1"/>
      </rPr>
      <t xml:space="preserve"> (L-shape Nylon Grab Bar) with all accessories complete as required. </t>
    </r>
    <r>
      <rPr>
        <b/>
        <sz val="10"/>
        <rFont val="Californian FB"/>
        <family val="1"/>
      </rPr>
      <t>(Make:- Euronic-NGR 04), Only for patient toilets</t>
    </r>
  </si>
  <si>
    <r>
      <t xml:space="preserve">Providing and fixing of </t>
    </r>
    <r>
      <rPr>
        <b/>
        <sz val="10"/>
        <rFont val="Californian FB"/>
        <family val="1"/>
      </rPr>
      <t>Grab Bar</t>
    </r>
    <r>
      <rPr>
        <sz val="10"/>
        <rFont val="Californian FB"/>
        <family val="1"/>
      </rPr>
      <t xml:space="preserve"> (Swing Nylon Grab Bar) with all accessories complete as required. </t>
    </r>
    <r>
      <rPr>
        <b/>
        <sz val="10"/>
        <rFont val="Californian FB"/>
        <family val="1"/>
      </rPr>
      <t>(Make:- Euronic-NGR SO2), Only for patient toilets</t>
    </r>
  </si>
  <si>
    <t>COLD, HOT, HOT WATER RETURN, FLUSHING AND RO WATER SUPPLY (INTERNAL)</t>
  </si>
  <si>
    <t xml:space="preserve">Providing and fixing CPVC (Chlorinated Poly Vinyl Chloride) water supply pipes with pipe as per CTS SDR - 11 as per IS 15778, at a working pressure of 27.6 Kg/Sqcm. at 27 deg C &amp; 6.8 Kg/Sqcm. at 82 deg C and 65mm above consider CPVC SCH 40 pipes with pipe as per ASTM F 441, using solvent welded CPVC fittings i.e Tees, Elbows, Couplers, Unions, Reducers, brushings etc. including transition fittings cconnection between CPVC &amp; metal pipe / GI) i.e Brass Adaptors (both Male &amp; Female threaded) conforming to ASTM D-2846 (upto 50mm dia.) /ASTM F-438 (65mm &amp; above dia. pipe) with only CPVC solvent cement conforming to ASTM F-493 with fabricated &amp; subsequently hot dip galvanized clamps / structural steel supports as required / directed at site including cutting chasing and fixing the same with cement concrete / cement mortar as required, including painting the exposed pipes with one coat of desired shade of enamel paint. All termination points for installation of faucets shall have brass termination fittings. Installation shall be to the satisfaction of PMC / Consultant / manufacturer of pipes &amp; fittings. </t>
  </si>
  <si>
    <t>15 mm dia</t>
  </si>
  <si>
    <r>
      <t xml:space="preserve">Providing &amp; fixing full way lever operated </t>
    </r>
    <r>
      <rPr>
        <b/>
        <sz val="10"/>
        <rFont val="Californian FB"/>
        <family val="1"/>
      </rPr>
      <t xml:space="preserve">forged brass ball valve </t>
    </r>
    <r>
      <rPr>
        <sz val="10"/>
        <rFont val="Californian FB"/>
        <family val="1"/>
      </rPr>
      <t>of brass body with forged brass hard chrome-plated steel ball tested to a pressure not less than 15 Kg / sq.cm with threaded / flanged joints complete with nuts, bolts, gaskets, washers etc.</t>
    </r>
  </si>
  <si>
    <r>
      <t xml:space="preserve">Providing and fixing </t>
    </r>
    <r>
      <rPr>
        <b/>
        <sz val="10"/>
        <rFont val="Californian FB"/>
        <family val="1"/>
      </rPr>
      <t>nitrle rubber insulation</t>
    </r>
    <r>
      <rPr>
        <sz val="10"/>
        <rFont val="Californian FB"/>
        <family val="1"/>
      </rPr>
      <t xml:space="preserve"> on hot water supply / return pipes.</t>
    </r>
  </si>
  <si>
    <t>15 mm dia (9 mm thickness)</t>
  </si>
  <si>
    <t>20 mm dia (9 mm thickness)</t>
  </si>
  <si>
    <t>25 mm dia (13 mm thickness)</t>
  </si>
  <si>
    <t>32 mm dia (13 mm thickness)</t>
  </si>
  <si>
    <t>40 mm dia (13 mm thickness)</t>
  </si>
  <si>
    <t>50 mm dia (19 mm thickness)</t>
  </si>
  <si>
    <t>65 mm dia (19 mm thickness)</t>
  </si>
  <si>
    <t>80 mm dia (19 mm thickness)</t>
  </si>
  <si>
    <r>
      <t xml:space="preserve">Providing and fixing proprietary </t>
    </r>
    <r>
      <rPr>
        <b/>
        <sz val="10"/>
        <rFont val="Californian FB"/>
        <family val="1"/>
      </rPr>
      <t>fire proof outer mechanical protection</t>
    </r>
    <r>
      <rPr>
        <sz val="10"/>
        <rFont val="Californian FB"/>
        <family val="1"/>
      </rPr>
      <t xml:space="preserve"> with aluminium cladding ON nitrile rubber insulation as per manufacturers specification and approved by Project Manager / Consultants.</t>
    </r>
  </si>
  <si>
    <r>
      <t xml:space="preserve">Providing &amp; fixing </t>
    </r>
    <r>
      <rPr>
        <b/>
        <sz val="10"/>
        <rFont val="Californian FB"/>
        <family val="1"/>
      </rPr>
      <t>CI Butterfly valve</t>
    </r>
    <r>
      <rPr>
        <sz val="10"/>
        <rFont val="Californian FB"/>
        <family val="1"/>
      </rPr>
      <t xml:space="preserve"> (upto 150mm dia with hand lever operation &amp; above with gear box operation). Operating pressure not less than 16 Kg/Sq.cm (PN 16). Including rubber gasket, flanges, nuts, bolts, washers &amp; painting complete as required.</t>
    </r>
  </si>
  <si>
    <r>
      <t xml:space="preserve">Providing &amp; fixing </t>
    </r>
    <r>
      <rPr>
        <b/>
        <sz val="10"/>
        <rFont val="Californian FB"/>
        <family val="1"/>
      </rPr>
      <t>gun metal horizontal flap type non  return valve</t>
    </r>
    <r>
      <rPr>
        <sz val="10"/>
        <rFont val="Californian FB"/>
        <family val="1"/>
      </rPr>
      <t xml:space="preserve"> conforming to IS:778 and tested to a pressure not less than 15 Kg/Sq.cm., Including rubber gasket, flanges, union,  nuts, bolts &amp; washers complete as required.</t>
    </r>
  </si>
  <si>
    <r>
      <t xml:space="preserve">Providing &amp; fixing </t>
    </r>
    <r>
      <rPr>
        <b/>
        <sz val="10"/>
        <rFont val="Californian FB"/>
        <family val="1"/>
      </rPr>
      <t>Auto Air vent</t>
    </r>
    <r>
      <rPr>
        <sz val="10"/>
        <rFont val="Californian FB"/>
        <family val="1"/>
      </rPr>
      <t xml:space="preserve"> for cold water supply risers, suitable for pressure not less than 15 Kg/Sq.cm.</t>
    </r>
  </si>
  <si>
    <r>
      <t xml:space="preserve">Providing &amp; fixing </t>
    </r>
    <r>
      <rPr>
        <b/>
        <sz val="10"/>
        <rFont val="Californian FB"/>
        <family val="1"/>
      </rPr>
      <t>CI  wafer type dual plate check valve</t>
    </r>
    <r>
      <rPr>
        <sz val="10"/>
        <rFont val="Californian FB"/>
        <family val="1"/>
      </rPr>
      <t xml:space="preserve"> tested to a pressure not less than 15 Kg/sqcm, including rubber gasket,  flanges, union, nuts, bolts, washers &amp; painting  complete as required.</t>
    </r>
  </si>
  <si>
    <r>
      <t xml:space="preserve">Supplying and fixing in position of approved quality high pressure rated </t>
    </r>
    <r>
      <rPr>
        <b/>
        <sz val="10"/>
        <rFont val="Californian FB"/>
        <family val="1"/>
      </rPr>
      <t>Gun Metal Float Valve</t>
    </r>
    <r>
      <rPr>
        <sz val="10"/>
        <rFont val="Californian FB"/>
        <family val="1"/>
      </rPr>
      <t xml:space="preserve">  with copper ball float and brass rods of required length suitable for test pressure of not less than 10 Kg/sqcm of the following sizes</t>
    </r>
  </si>
  <si>
    <t>Supplying, fixing, testing and commissioning  water meter with direct reading dial in KL with all integral parts of gun metal or brass with necessary fitting such as threaded pieces, unions pressure gauge and isolation cock, flanges piece for future removal, flanges/unions complete with all necessary testing  charges and obtaining test certificates from municipal authorities, on following size pipe lines (1 no. strainer &amp; 2 No. pressure gauges shall be provided  at inlet &amp; outlet and cost shall be inclusive for the same).</t>
  </si>
  <si>
    <r>
      <t xml:space="preserve">Constructing  </t>
    </r>
    <r>
      <rPr>
        <b/>
        <sz val="10"/>
        <rFont val="Californian FB"/>
        <family val="1"/>
      </rPr>
      <t>brick masonary chamber</t>
    </r>
    <r>
      <rPr>
        <sz val="10"/>
        <rFont val="Californian FB"/>
        <family val="1"/>
      </rPr>
      <t xml:space="preserve"> (for housing valves, Meters etc.) of brick work with bricks of class 75 with cement mortar 1:5 (1 cement:5 fine sand) plastering internal face with cement mortar 1:3 (1 cement: 3 fine sand and rough plaster on outer  face  with a floating coat of neat cement. R.C.C top slab with medium duty CI manhole cover and frame of 600 mm dia. The weight of cover to be not less than 58 kg &amp; frame not be less than 58 kg as per standard design. Including excavation, dewatering, refilling, watering, ramming and removing the surplus  excavated material complete as required. (All  sizes are clear internal sizes).</t>
    </r>
  </si>
  <si>
    <t>Size 900 x 800 x 1200 mm deep</t>
  </si>
  <si>
    <t>DRAINAGE (SOIL, WASTE, VENT &amp; RAIN WATER)</t>
  </si>
  <si>
    <r>
      <t xml:space="preserve">Providing, jointing and fixing </t>
    </r>
    <r>
      <rPr>
        <b/>
        <sz val="10"/>
        <rFont val="Californian FB"/>
        <family val="1"/>
      </rPr>
      <t>UPVC</t>
    </r>
    <r>
      <rPr>
        <sz val="10"/>
        <rFont val="Californian FB"/>
        <family val="1"/>
      </rPr>
      <t xml:space="preserve"> </t>
    </r>
    <r>
      <rPr>
        <b/>
        <sz val="10"/>
        <rFont val="Californian FB"/>
        <family val="1"/>
      </rPr>
      <t>Soil,</t>
    </r>
    <r>
      <rPr>
        <sz val="10"/>
        <rFont val="Californian FB"/>
        <family val="1"/>
      </rPr>
      <t xml:space="preserve"> </t>
    </r>
    <r>
      <rPr>
        <b/>
        <sz val="10"/>
        <rFont val="Californian FB"/>
        <family val="1"/>
      </rPr>
      <t>Waste &amp; Vent system</t>
    </r>
    <r>
      <rPr>
        <sz val="10"/>
        <rFont val="Californian FB"/>
        <family val="1"/>
      </rPr>
      <t xml:space="preserve"> conforming to IS : 13592 - Type B and UPVC fittings (moulded as well as fabricated) like bends, tees, Y-tees, crosses, boss connections, access pieces, saddle pieces, cleanouts, adaptors for connections to other materials, plugs, reducers, cowls, offsets and other specials. Jointing shall be done with pushfit EPDM ring jointing technique in general. Solvent cement joints may be provided for fittings and specials which are not manufactured with pushfit rubber joints. Pipes may be laid / fixed in sunken floors, under slung from ceiling. The pipes laid in sunken floor shall be encased with 75 mm thick cement concrete (1:2:4) all around. The installation shall be complete in all respects including cutting chases / holes in walls, slabs and making good the same as per specifications.</t>
    </r>
  </si>
  <si>
    <t>75 mm dia</t>
  </si>
  <si>
    <t>110 mm dia</t>
  </si>
  <si>
    <t>160 mm dia</t>
  </si>
  <si>
    <r>
      <t xml:space="preserve">Providing, fixing, jointing, testing and commissioning </t>
    </r>
    <r>
      <rPr>
        <b/>
        <sz val="10"/>
        <rFont val="Californian FB"/>
        <family val="1"/>
      </rPr>
      <t>PVC (Class III) of pressure rating 6.0 kg/sqcm Rain water downtake pipe</t>
    </r>
    <r>
      <rPr>
        <sz val="10"/>
        <rFont val="Californian FB"/>
        <family val="1"/>
      </rPr>
      <t xml:space="preserve"> conforming to IS:4985 cut to required lengths including all necessary fittings and specials. Fixing at wall/ceiling level supported by galvanized steel clamps &amp; hangers etc. as required for proper seismic loading as per the calculations. Making proper connection with cement solvent joint as per BIS / manufacturer. Cutting chases/holes in floors / walls / slab. All Down take RWP pipe only).</t>
    </r>
  </si>
  <si>
    <r>
      <t xml:space="preserve">Providing, fixing, jointing and testing of UPVC Floor Traps </t>
    </r>
    <r>
      <rPr>
        <sz val="10"/>
        <rFont val="Californian FB"/>
        <family val="1"/>
      </rPr>
      <t>formed out of bore 'P' trap with 50 mm water seal, setting in 1:2:4 mix cement concrete block or clamping to the wall or suspending with the ceiling including cutting and making good the walls and floors wherever required.</t>
    </r>
  </si>
  <si>
    <t>110 mm inlet and 110 mm outlet.</t>
  </si>
  <si>
    <r>
      <t xml:space="preserve">Providing &amp; fixing 110mm x 63 mm </t>
    </r>
    <r>
      <rPr>
        <b/>
        <sz val="10"/>
        <rFont val="Californian FB"/>
        <family val="1"/>
      </rPr>
      <t>UPVC waste with reducing elbow &amp; nipple</t>
    </r>
    <r>
      <rPr>
        <sz val="10"/>
        <rFont val="Californian FB"/>
        <family val="1"/>
      </rPr>
      <t xml:space="preserve"> cutting chases, the floor / slab, repairs complete as required and connection to UPVC waste pipe.</t>
    </r>
  </si>
  <si>
    <r>
      <t xml:space="preserve">Providing and fixing </t>
    </r>
    <r>
      <rPr>
        <b/>
        <sz val="10"/>
        <rFont val="Californian FB"/>
        <family val="1"/>
      </rPr>
      <t>EXTENTION PIECE</t>
    </r>
    <r>
      <rPr>
        <sz val="10"/>
        <rFont val="Californian FB"/>
        <family val="1"/>
      </rPr>
      <t xml:space="preserve"> for floor trap,  formed out of 110 mm PVC pipe with multiple side inlets formed with saddle pieces, suitable for 32, 40, 50 and 63 mm dia side connections as per standard detail and  support through galvanized steel support from slab or set in cement concrete mix 1:2:4 complete as required. </t>
    </r>
  </si>
  <si>
    <r>
      <t xml:space="preserve">Providing and fixing </t>
    </r>
    <r>
      <rPr>
        <b/>
        <sz val="10"/>
        <rFont val="Californian FB"/>
        <family val="1"/>
      </rPr>
      <t xml:space="preserve">Heavy class CP grating </t>
    </r>
    <r>
      <rPr>
        <sz val="10"/>
        <rFont val="Californian FB"/>
        <family val="1"/>
      </rPr>
      <t>with Cockroach proof SS strainer of approved design including setting in floor with cement motor to match with floor finish as per architect requirement suitable for waster and FT.</t>
    </r>
  </si>
  <si>
    <t>Size 127 mm x 127 mm</t>
  </si>
  <si>
    <r>
      <t xml:space="preserve">Providing, fixing, jointing and testing </t>
    </r>
    <r>
      <rPr>
        <b/>
        <sz val="10"/>
        <rFont val="Californian FB"/>
        <family val="1"/>
      </rPr>
      <t>UPVC soil, waste, vent pipework comprising UPVC pipe conforming to</t>
    </r>
    <r>
      <rPr>
        <sz val="10"/>
        <rFont val="Californian FB"/>
        <family val="1"/>
      </rPr>
      <t xml:space="preserve"> IS: 4985-1983 and of required class as specified below and fittings (moulded as well as fabricated) like elbows, bends, reducers, threaded tail pieces, caps, suitable elbow with suitable extension piece for drain point and other specials jointing with cement solvent, chasing, cutting and making good the walls &amp; floors pipes laid in floors shall be encased with 40 mm thick concrete all around, complete in all respects including testing of complete installation.</t>
    </r>
  </si>
  <si>
    <t>40 mm dia   6 kg/cm2 (Class III )</t>
  </si>
  <si>
    <t>50 mm dia   6 kg/cm2 (Class III )</t>
  </si>
  <si>
    <t>63 mm dia   6 kg/cm2 (Class III )</t>
  </si>
  <si>
    <r>
      <t xml:space="preserve">Providing and fixing </t>
    </r>
    <r>
      <rPr>
        <b/>
        <sz val="10"/>
        <rFont val="Californian FB"/>
        <family val="1"/>
      </rPr>
      <t>cleaning eye</t>
    </r>
    <r>
      <rPr>
        <sz val="10"/>
        <rFont val="Californian FB"/>
        <family val="1"/>
      </rPr>
      <t xml:space="preserve"> on horizontal soil &amp; waste pipes, with opening arrangements for soil / waste pipe and other necessary fittings inlcuding jointing, to the satisfaction of the Project Manager / Consultants.</t>
    </r>
  </si>
  <si>
    <t>For 110 mm dia pipe</t>
  </si>
  <si>
    <t>For 160 mm dia pipe</t>
  </si>
  <si>
    <t>Providing and fixing Brass clean out plug comprising of socket caulked to pipe and cast brass plug with suitable inlet key for opening male threaded joint.</t>
  </si>
  <si>
    <r>
      <t xml:space="preserve">Providing &amp; fixing </t>
    </r>
    <r>
      <rPr>
        <b/>
        <sz val="10"/>
        <rFont val="Californian FB"/>
        <family val="1"/>
      </rPr>
      <t xml:space="preserve">rain water `Khurras' </t>
    </r>
    <r>
      <rPr>
        <sz val="10"/>
        <rFont val="Californian FB"/>
        <family val="1"/>
      </rPr>
      <t>size 450x450 mm required depth with lead flashing around the pipe with one piece lead sheet of 3 mm thick set on a layer of cold bitumen. Including Heavy duty CI/MS grating as per drawing complete as required.</t>
    </r>
  </si>
  <si>
    <t>Providing and fixing uPVC gully trap of the following sizes in brick masonary chamber of standard design with first class bricks and trap to be set in cement concrete 1:2:4, both side 12mm thick plastering with floating coat of neat cement. Making necessary connections &amp; providing water tight D.I. cover with frame of 300mm x 300mm internal size. The weight of cover &amp; frame not be less than 8 kg as per standard design. Including necessary excavation, dewatering, refilling, watering, ramming and removing the surplus excavated material and making good the same complete as required.</t>
  </si>
  <si>
    <t>300 x 300mm chamber with 110 x 110mm size `P' trap</t>
  </si>
  <si>
    <t xml:space="preserve">Construction of road gully chamber with SFRC grating (heavy duty HD-20 grade designation) of the following sizes in brick work with bricks of class 75 in cement mortar 1:4 (1 cement : 4 find sand) necessary foundation concrete (1:4:8). Inside &amp; outside plastering 12 mm thick with cement mortar 1: 3 with a floating a coat of neat cement. Including the RCC top slab for fixing the grating including necessary excavation, dewatering, refilling, watering, ramming, removing, the surplus excavated material and making good the same complete as required. </t>
  </si>
  <si>
    <t xml:space="preserve">Internal size 500 x 450 x 450 mm average depth </t>
  </si>
  <si>
    <t>Designing and constructing brick masonry manhole chamber of the following size in brick work of class 75 in cement mortar 1:4 (1cement:4 fine sand), R.C.C. top slab with 1:2:4 mix (1cement : 2 coarse sand :4 graded stone aggregate 20mm. nominal size) RCC foundation slab 1:2:4 mix (1 cement : 2 coarse sand:4 graded stone aggregate 40 mm nominal size) both inside and outside cement plastering 12 mm thick with cement motar 1:3 (1cement :3 coarse sand) finished with a floating coat of neat cement on inside face, proper water proofing to ensure no ground water seepage in the manhole, PVC foot rests at 300 mm spacing, benching and making channels in 1:2:4 cement concrete neatly finished, including necessary centering and shuttering, reinforcement, excavation, in all kind of soil, dewatering, refilling, watering, ramming and removing the surplus excavated earth, making good the same complete as required. Contractor shall submit the structural design and drawings for the approval of Project Manager prior to execution including SFRC Cover and frame (heavy duty HD-20 grade designation)</t>
  </si>
  <si>
    <t>560 mm internal diameter conforming to IS 12592, total weight of cover and frame to be not less than 182 Kgs fixed in cement concrete 1:2:4 (1 cement, 2 coarse sand : 4 graded stone aggregate 20 mm nominal size)</t>
  </si>
  <si>
    <t>For Manhole size 900 x 800 mm</t>
  </si>
  <si>
    <t>MISCELLANEOUS ITEMS</t>
  </si>
  <si>
    <r>
      <t xml:space="preserve">Providing and fixing 25mm thick </t>
    </r>
    <r>
      <rPr>
        <b/>
        <sz val="10"/>
        <rFont val="Californian FB"/>
        <family val="1"/>
      </rPr>
      <t>C.I. heavy duty grating</t>
    </r>
    <r>
      <rPr>
        <sz val="10"/>
        <rFont val="Californian FB"/>
        <family val="1"/>
      </rPr>
      <t xml:space="preserve"> fixed with C.I. angle iron frame of following  sizes:</t>
    </r>
  </si>
  <si>
    <t>300 mm wide x 600 mm long</t>
  </si>
  <si>
    <r>
      <t xml:space="preserve">Providing and fixing </t>
    </r>
    <r>
      <rPr>
        <b/>
        <sz val="10"/>
        <rFont val="Californian FB"/>
        <family val="1"/>
      </rPr>
      <t>M.S. puddle flanges</t>
    </r>
    <r>
      <rPr>
        <sz val="10"/>
        <rFont val="Californian FB"/>
        <family val="1"/>
      </rPr>
      <t xml:space="preserve"> fabricated of  750 mm long pipe pieces to  R.C.C. water tanks wall / slab. The entire fitting shall be hot dipped galvanised (Flanges shall confirm to BS10 Table E) . </t>
    </r>
  </si>
  <si>
    <t>25 mm dia (Screwed ends MS plate 6 mm thick; 100 mm x 100 mm plus dia of pipe).</t>
  </si>
  <si>
    <t>40 mm dia (Screwed ends MS plate 6 mm thick; 100 mm x 100 mm plus dia of pipe).</t>
  </si>
  <si>
    <t>50 mm dia (Screwed ends MS plate 6 mm thick; 100 mm x 100 mm plus dia of pipe).</t>
  </si>
  <si>
    <t>65 mm dia (Flanged ends MS plate 6 mm thick; 100 mm x 100 mm plus dia of pipe).</t>
  </si>
  <si>
    <t>80 mm dia (Flanged ends MS plate 6 mm thick; 100 mm x 100 mm plus dia of pipe).</t>
  </si>
  <si>
    <t>100 mm dia (Flanged ends MS plate 6 mm thick; 250 mm x 20 mm plus dia of pipe).</t>
  </si>
  <si>
    <t>150 mm dia (Flanged ends MS plate 6 mm thick; 250 mm x 20 mm plus dia of pipe).</t>
  </si>
  <si>
    <t>Since the RCC retaining wall work of the plant room is completely done at site, contractor shall ensure that the quoted rates are inclusive of providing and installing puddle flange in existing retaining wall as required including water proofing and making good.</t>
  </si>
  <si>
    <r>
      <t xml:space="preserve">Providing and fixing </t>
    </r>
    <r>
      <rPr>
        <b/>
        <sz val="10"/>
        <rFont val="Californian FB"/>
        <family val="1"/>
      </rPr>
      <t xml:space="preserve">electronic type level indicator </t>
    </r>
    <r>
      <rPr>
        <sz val="10"/>
        <rFont val="Californian FB"/>
        <family val="1"/>
      </rPr>
      <t>for water tanks mounting in panel with the following features, level display, alarm when water level is low or high, full range from one level to four level display and manual reset for Alarm etc. with electrical wiring conduit supports from wall &amp; ceiling probes and all other accessories complete as required.</t>
    </r>
  </si>
  <si>
    <r>
      <t xml:space="preserve">Providing and fixing in position </t>
    </r>
    <r>
      <rPr>
        <b/>
        <sz val="10"/>
        <rFont val="Californian FB"/>
        <family val="1"/>
      </rPr>
      <t>GI vent</t>
    </r>
    <r>
      <rPr>
        <sz val="10"/>
        <rFont val="Californian FB"/>
        <family val="1"/>
      </rPr>
      <t xml:space="preserve"> with brass mosquito proof  coupling and air filter including return bend, complete as required. The entire fitting shall be hot dip galvanised.</t>
    </r>
  </si>
  <si>
    <r>
      <t xml:space="preserve">Providing and fixing </t>
    </r>
    <r>
      <rPr>
        <b/>
        <sz val="10"/>
        <rFont val="Californian FB"/>
        <family val="1"/>
      </rPr>
      <t>M.S. structural work</t>
    </r>
    <r>
      <rPr>
        <sz val="10"/>
        <rFont val="Californian FB"/>
        <family val="1"/>
      </rPr>
      <t xml:space="preserve"> fabricated from structural steel sections M.S. rounds, angles,  channels, tees, square bars, plates including cutting to size, drilling, welding fixing and welding to insert  plates in RCC structural works, as directed by Architects. M.S. ladders and tank covers &amp; frame etc. cutting and making good the wall and floor where ever required including two coats of synthetic enamel paint/epoxy paint over a coat of primer.</t>
    </r>
  </si>
  <si>
    <t>Kg.</t>
  </si>
  <si>
    <r>
      <t xml:space="preserve">Providing &amp; complete </t>
    </r>
    <r>
      <rPr>
        <b/>
        <sz val="10"/>
        <rFont val="Californian FB"/>
        <family val="1"/>
      </rPr>
      <t>testing kit</t>
    </r>
    <r>
      <rPr>
        <sz val="10"/>
        <rFont val="Californian FB"/>
        <family val="1"/>
      </rPr>
      <t xml:space="preserve"> with all chemicals complete suitable for conducting test on water quality.  The test kit shall be suitable to measure TDS, pH, Hardness, Iron content and other parameters (Make : Ion Exchange)</t>
    </r>
  </si>
  <si>
    <r>
      <t xml:space="preserve">Providing and fixing </t>
    </r>
    <r>
      <rPr>
        <b/>
        <sz val="10"/>
        <rFont val="Californian FB"/>
        <family val="1"/>
      </rPr>
      <t>22 gauge GI tray (drip tray)</t>
    </r>
    <r>
      <rPr>
        <sz val="10"/>
        <rFont val="Californian FB"/>
        <family val="1"/>
      </rPr>
      <t xml:space="preserve"> of standard design with necessary fabrication, hanger and support under the horizontal suspended soil / waste header. Tray shall be installed in slop with drain connection at end.  The installation shall be to the satisfaction / approval of Project Manager</t>
    </r>
  </si>
  <si>
    <t>Sq.M</t>
  </si>
  <si>
    <t>RO SYSTEM,  PUMPS &amp; EQUIPMENT</t>
  </si>
  <si>
    <r>
      <t xml:space="preserve">Supply, installation, testing and commissioning of package type </t>
    </r>
    <r>
      <rPr>
        <b/>
        <sz val="10"/>
        <rFont val="Californian FB"/>
        <family val="1"/>
      </rPr>
      <t>RO plant</t>
    </r>
    <r>
      <rPr>
        <sz val="10"/>
        <rFont val="Californian FB"/>
        <family val="1"/>
      </rPr>
      <t xml:space="preserve"> complete with pre-treatment system comprising of feed water pumps, filters, dosing systems, RO membrances, RO high pressure pumps, post treatment system comprising of dosing system; pH correction system etc complete. The unit shall have all interlocking for safe operation of plant. The unit shall have skid mounted electrical panel complete with required starters and shally also have all Annuanciation and Controls. Indication instrumentation such as TDS meter at inlet/outlet, pH indicator, flow meter &amp; totalizer shall also be provided. The piping shall be heavy duty PVC, SS 304 (Non-Magnetic). The filter shall be FRP and pumps shall be of SS construction. The basis of design shall be for feed water inlet TDS of 1200 PPM. Contractor is suggested to cary out the feed water chemical analysis and ensure suitability of RO plant operation.</t>
    </r>
  </si>
  <si>
    <t>Permeate Flow rate : 500 LPH</t>
  </si>
  <si>
    <r>
      <t xml:space="preserve">Supply, installation, testing &amp; commissioning of </t>
    </r>
    <r>
      <rPr>
        <b/>
        <sz val="10"/>
        <rFont val="Californian FB"/>
        <family val="1"/>
      </rPr>
      <t>SS 316 RO water storage tank of Capacity 1000 Lts</t>
    </r>
    <r>
      <rPr>
        <sz val="10"/>
        <rFont val="Californian FB"/>
        <family val="1"/>
      </rPr>
      <t xml:space="preserve"> suitable for atmospheric pressure.  Tank shall be provided with flow meter at inlet &amp; outlet (approved by department of weights and measures), inlet / outlet, overflow / drain connection with MH cover (550 mm I.D.) pressure gauge at inlet / outlet with isolation cock.  All the valves &amp; accessories shall be suitable for an operating pressure as mentioned above. Tank shall be mounted on 450 mm high steel structural supports with access ladder painted with 2 coats of red oxide paint.</t>
    </r>
  </si>
  <si>
    <t>S.No.</t>
  </si>
  <si>
    <t>Nos</t>
  </si>
  <si>
    <t>Lot</t>
  </si>
  <si>
    <t>Sqm.</t>
  </si>
  <si>
    <t>2.8</t>
  </si>
  <si>
    <t>Tata, Jindal</t>
  </si>
  <si>
    <t xml:space="preserve">Description </t>
  </si>
  <si>
    <t xml:space="preserve">Chilled Water Piping, Valves &amp; Other Accessories </t>
  </si>
  <si>
    <t>1</t>
  </si>
  <si>
    <t>CHILLED WATER PIPING</t>
  </si>
  <si>
    <t>Metre</t>
  </si>
  <si>
    <t>INUSLATED VALVE</t>
  </si>
  <si>
    <t>Supplying, fixing, testing and commissioning of following valves, strainers, gauges in the chilled/hot water plumbing duly insulated to the same specifications as the connected piping and adequately supported as per specifications</t>
  </si>
  <si>
    <t>2</t>
  </si>
  <si>
    <r>
      <rPr>
        <b/>
        <sz val="10"/>
        <rFont val="Times New Roman"/>
        <family val="1"/>
      </rPr>
      <t>BUTTERFLY VALVE (MANUAL)</t>
    </r>
    <r>
      <rPr>
        <sz val="10"/>
        <rFont val="Times New Roman"/>
        <family val="1"/>
      </rPr>
      <t xml:space="preserve"> with C I body SS Disc, Nitrile Rubber Seal &amp; O- Ring PN 16 pressure rating for chilled water water circulation as specified</t>
    </r>
  </si>
  <si>
    <t>2.7</t>
  </si>
  <si>
    <t xml:space="preserve">AIR DISTRIBUTION </t>
  </si>
  <si>
    <r>
      <rPr>
        <b/>
        <sz val="10"/>
        <rFont val="Times New Roman"/>
        <family val="1"/>
      </rPr>
      <t>AIR DISTRIBUTION (FOR AIR CONDITIONING AREAS)</t>
    </r>
    <r>
      <rPr>
        <sz val="10"/>
        <rFont val="Times New Roman"/>
        <family val="1"/>
      </rPr>
      <t xml:space="preserve">
Supply, installation, balancing and commissioning of  factory fabricated GSS sheet metal rectangular/round ducting complete with neoprene rubber gaskets, elbows, splitter dampers, vanes, hangers, supports (GI Chanell) etc. as per approved drawings and specifications of following sheet thickness complete as required. (It shall be as per SMACNA standards)
Note:- UV coating &amp; Mechanical protection shall be considered for exposed ducting insulation.
GSS Duct with Soldereing shall be provided for Critical area having 0.3 micron Filter in AHU.</t>
    </r>
  </si>
  <si>
    <t>Thickness 0.63 MM  Galvanized Sheet Steel Ducting</t>
  </si>
  <si>
    <t>Thickness 0.80 MM Galvanized Sheet Steel Ducting</t>
  </si>
  <si>
    <t>Thickness 1.0 MM Galvanized Sheet Steel Ducting</t>
  </si>
  <si>
    <t>Thickness 1.25 MM Galvanized Sheet Steel Ducting</t>
  </si>
  <si>
    <t>14</t>
  </si>
  <si>
    <t>SUPPLY / RETURN AIR DIFFUSERS</t>
  </si>
  <si>
    <t>14.1</t>
  </si>
  <si>
    <t>Supplying, fixing testing commissioning of supply air diffusers of powder coated aluminium with aluminium volume control dampers with anti smudge ring &amp; removable core.</t>
  </si>
  <si>
    <t>14.2</t>
  </si>
  <si>
    <t>Supplying, fixing testing commissioning of Return air diffusers of powder coated aluminium without volume control dampers with anti smudge ring &amp; removable core.</t>
  </si>
  <si>
    <t>15</t>
  </si>
  <si>
    <t>15.1</t>
  </si>
  <si>
    <t>16</t>
  </si>
  <si>
    <t>SUPPLY / RETURN AIR GRILLES</t>
  </si>
  <si>
    <t>16.1</t>
  </si>
  <si>
    <t>Supplying &amp; fixing of powder coated extruded aluminium Supply Air Grills with aluminium volume control dampers (18 Gauge) as per specifications.</t>
  </si>
  <si>
    <t>Supplying &amp; fixing of powder coated extruded aluminium return air grill with louvers but  without volume control dampers complete as required.</t>
  </si>
  <si>
    <t>17</t>
  </si>
  <si>
    <t>FIRE DAMPERS</t>
  </si>
  <si>
    <t>Supplying, Fixing, testing and commissioning of fire dampers in supply air duct/main branch and return air path as and where required of required sizes i/c control wiring, the damper shall be motorized and spring return so as to close the damper in the event of power failure automatically and open the same in case of power being restored. The spring return action shall be inbuilt mechanism and not externally mounted. The damper shall also be closed in the event of fire signal complete as required and as per specifications.</t>
  </si>
  <si>
    <t>17.1</t>
  </si>
  <si>
    <t>Fire damper</t>
  </si>
  <si>
    <t>17.2</t>
  </si>
  <si>
    <t>Actuator</t>
  </si>
  <si>
    <t>18</t>
  </si>
  <si>
    <t>INSULATION FOR OTHER AREA</t>
  </si>
  <si>
    <t xml:space="preserve">Supply and installation of external thermal insulation on ducts. Insulation shall be closed cell chemically cross linked polyethylene foam with thermal conductivity not exceeding 0.032 W/moK at an average temperature of 250 C.  Density of the material shall be 25-30 Kg/m3 and shall be single layer up to 18mm thickness. The insulation material shall be fire rated for Class o as per BS-476 Part 7 with non-toxic smoke. Quoted price shall be inclusive of adhesive, tapes as per specification.
</t>
  </si>
  <si>
    <t>18.1</t>
  </si>
  <si>
    <t xml:space="preserve">13 mm thick (In Conditioned Space) </t>
  </si>
  <si>
    <t>18.2</t>
  </si>
  <si>
    <t>25 mm thick (In Non - Conditioned Space) for Exposed Area</t>
  </si>
  <si>
    <t>19</t>
  </si>
  <si>
    <t>Supplying, installation, testing &amp; commissioning of acoustic lining within supply and return air ducts as per the specifications. All ducts shown cross hatched on the approved shop drawings shall be provided with acoustic lining of Open Cell Engineered Nitrile Rubber foam (Antimicrobial) tested as per ISO 354:2003, ISO 11654:1997 &amp; ASTM C 423.  Class-o Insulation.
140-180 kg/cum for AHU rooms/DG room/Duct . It should be complete in all respect &amp; as per directions of engineer-in-charge.</t>
  </si>
  <si>
    <t>15 mm thick acoustic lining for duct</t>
  </si>
  <si>
    <t>32 mm thick acoustic lining for AHU room etc</t>
  </si>
  <si>
    <r>
      <rPr>
        <b/>
        <sz val="10"/>
        <rFont val="Times New Roman"/>
        <family val="1"/>
      </rPr>
      <t xml:space="preserve">COIL- </t>
    </r>
    <r>
      <rPr>
        <sz val="10"/>
        <rFont val="Times New Roman"/>
        <family val="1"/>
      </rPr>
      <t xml:space="preserve">Copper tubes and Aluminium fins 12-13 fin./inch, Coil size shall be selected for air velocity of 350 ft/minute &amp; velocity across filters at 350 ft/minute. Motors shall be suitable for 415 ± 10% volts, 50 Hz, 3 phase AC supply &amp; high efficiency(EFF-1/IE-2). Vibration isolation shall be as per specifications and as shown on the drawings.  </t>
    </r>
  </si>
  <si>
    <t>Sound level 65 db at the distance of 2 mtr.(maximum)</t>
  </si>
  <si>
    <t>Squirrel cage induction motors suitable for 415 ± 10% volts, 50 Hz, AC supply &amp; high efficiency (IE-2/EFF-1 Efficiency), H.P of motor shall be as per actual selection meeting other technical requirements.</t>
  </si>
  <si>
    <t>Tonnage (TR)</t>
  </si>
  <si>
    <t>CFM</t>
  </si>
  <si>
    <t>Static Pressure (in mm)</t>
  </si>
  <si>
    <t>Stage of Filtration</t>
  </si>
  <si>
    <t>SPLIT UNITS-DUCTABLE/HI WALL TYPE</t>
  </si>
  <si>
    <t xml:space="preserve">HI WALL SPLIT UNITS- INVERTER DRIVEN COMPRESSOR </t>
  </si>
  <si>
    <t xml:space="preserve">Supply, Installation, testing and commissioning of Air-cooled Hi-wall/Cassette split air conditioners each comprising an  outdoor  unit(s)  consisting of inverter driven compressor, air cooled  condenser,  condenser fan along with Cooling thermostats etc. with outer casing  and indoor fan coil unit consisting of centrifugal fans,  fan motor, DX cooling coil, outer casing, filter, control and power panel with remote etc. entire cabling and wiring from indoor to outdoor, insulation and with full charge of refrigerant gas and oil,   supports, canvas connection etc. complete as per drawings. The indoor and outdoor units shall be with structural steel supports, angles, rods etc. The quoted price shall also include 24 G soft copper refrigerant piping with 13mm "O" class factory backed nitrile rubber with aluminium foil from outdoor unit to indoor unit complete with insulation, refrigerant charging,  PVC drain piping with 6mm thick nitrile rubber insulation, supports, clamps, fittings, connections, sleeves, supports, MCB, stabilizer etc from main panel to the unit. The refrigerant used shall CFC Free R-410 A.
</t>
  </si>
  <si>
    <t xml:space="preserve">2.0 TR </t>
  </si>
  <si>
    <t xml:space="preserve">1.5 TR </t>
  </si>
  <si>
    <t>PICB VALVE (PRESSURE INDEPENDENT CONTROL &amp; BALANCING VALVE)/HIGH RANGABILITY</t>
  </si>
  <si>
    <t>Supply, Installation Testing and Commissioning of PICBV (pressure independent valves (PN-16 rated)  with modulating, 2- way control device. The Valve should have self-Dynamic Flow Control Valves that are pressure independent, Modulating to accept digital/analog input BMS/Controller signals and should provide position feedback signal to the control system. It should be diaphragm type &amp; pressure balancing valve. Pressure Drop across the valve must not exceed 20 kpa up to DN 32 and 30 Kpa in bigger Sizes.Actuator should be Gear type only shall be rated to IP54.  Valve shall be of Brass Construction up to DN32 and Cast Iron up to DN150. Valve &amp; Actuator combination should be able to give logarithmic control characteristics to achieve linear control.</t>
  </si>
  <si>
    <t>50 mm dia AHU Valves are Modulating Type</t>
  </si>
  <si>
    <t xml:space="preserve">Supply,Installation Testing and Commissioning of  the following Ball Valves with Strainer duly insulated as per specifications and drawings. It shall be bronze forged body construction with chrome plated bronze ball and handle of stainless steel constructions.  </t>
  </si>
  <si>
    <t xml:space="preserve">Supply,Installation Testing and Commissioning of  the following Ball Valves without strainer duly insulated as per specifications and drawings. It shall be bronze forged body construction with chrome plated bronze ball and handle of stainless steel constructions.  </t>
  </si>
  <si>
    <t>Supply, installation, testing and commissioning of cooling/Heating  thermostats for various Air Handling Units  and Fan Coil Units as per specifications including all accessaries ,mountings,wiring between thermostat &amp; unit, terminations etc.(BMS Compatibility to be provided).</t>
  </si>
  <si>
    <t>Proportional thermostats for Air Handling Units</t>
  </si>
  <si>
    <t>Supply, installation, testing and commissioning of the following Drain (Ball) Valves  (full way) of brass construction with PTFE seat, screwed female ends duly insulated as per specifications and drawings.</t>
  </si>
  <si>
    <t>Supply, installation, testing and commissioning of  Auto Purge Valves of brass construction with screwed ends duly insulated as per specifications and drawings complete in all respect.</t>
  </si>
  <si>
    <t>Providing and fixing in position the industrial type pressure gauges  with gun metal/brass valves complete as required.</t>
  </si>
  <si>
    <t>Providing &amp; fixing in position the mercury in glass industrial type thermometer complete as required.</t>
  </si>
  <si>
    <t>Note:- • All interfacing with BMS and Fire Alarm System shall be HVAC contractor’s responsibility.</t>
  </si>
  <si>
    <t>INLINE FANS</t>
  </si>
  <si>
    <r>
      <t xml:space="preserve">Supplying, installing, testing and commissioning of </t>
    </r>
    <r>
      <rPr>
        <b/>
        <sz val="10"/>
        <rFont val="Times New Roman"/>
        <family val="1"/>
      </rPr>
      <t>INLINE FANS</t>
    </r>
    <r>
      <rPr>
        <sz val="10"/>
        <rFont val="Times New Roman"/>
        <family val="1"/>
      </rPr>
      <t xml:space="preserve"> suitable for installing in any position in vertical or horizontal ducts. The casing shall be double skin, internally acoustically lined and constructed of galvanised steel. The fan shall be DIDW with forward curve impeller fitted with maintenance free external rotor motor. The motor shall be suitable for 220±5% /415±10% volt single phase /three phase 50 cycles AC supply &amp; meeting criterion as per ASHRAE standard 90.1-2010 and high efficiency (IS 12615). Quoted price shall be inclusive of electronic speed regulator and wiring between fan &amp; speed regulator for single phase fans. Incase of 3 phase fans quated price shall be inclusive of DOL starter panel (As per motor HP meeting our parametres) with cabling between starter panel and fan. The incoming power supply to speed regulator / starter panel shall be provided by electrical contractor. Fan along with cabinet should be AMCA certified. Noise level should not exceed 65 DB at 3 meter in room condition. PCC/RCC  foundation with plaster, other mounting arrangement,  Antivibration  arrangement  of cushy foot mountings etc. complete in all respect shall be in contractor's scope.</t>
    </r>
  </si>
  <si>
    <t>Static Pressure  :   20 mm wg</t>
  </si>
  <si>
    <t>Zoloto, Sant</t>
  </si>
  <si>
    <t>H-Guru, Zoloto</t>
  </si>
  <si>
    <t>Newage, Safeguard</t>
  </si>
  <si>
    <t>Locally Fabricated</t>
  </si>
  <si>
    <t>Jayna, Jaquar, Chilli</t>
  </si>
  <si>
    <t>Tata, Jindal (Rate not to include any civil or earth work)</t>
  </si>
  <si>
    <t>Locally Constructed</t>
  </si>
  <si>
    <t>System Sensor, Indfoss</t>
  </si>
  <si>
    <t>Tyco, HD</t>
  </si>
  <si>
    <t>Rosette Plate</t>
  </si>
  <si>
    <t>Tyco, Newage</t>
  </si>
  <si>
    <t>Viking, Tyco</t>
  </si>
  <si>
    <t>Ceasefire, Safeguard</t>
  </si>
  <si>
    <t xml:space="preserve">Parryware -  C0408 Basin;                    Size – 400(L) X 400(W) X 195(H);                       </t>
  </si>
  <si>
    <t>Jaquar - ALD-563; Hand Shower with 8mm Dia, 1 Meter Long PVC; Tube &amp; Wall Hook</t>
  </si>
  <si>
    <t>Jayna SBF01, bowl size 410x352x200</t>
  </si>
  <si>
    <t xml:space="preserve">Parryware -  Maestro C0425 white Basin;                                       </t>
  </si>
  <si>
    <t>Jaquar CQT 23309; Single Lever Sink Mixer with Swinging Spout</t>
  </si>
  <si>
    <t>Jaquar CQT 23347; Sink cock with sqinging spout wall mounted</t>
  </si>
  <si>
    <t>Jaquar Sol 6047 Bib cock</t>
  </si>
  <si>
    <t>Jaquar OPP 15011BPM single level basin mixer without popup waste</t>
  </si>
  <si>
    <t>Jaquar FON 40053 Angular stop cock with wall flange</t>
  </si>
  <si>
    <t>Jaquar FLR 5033B, Single lever surgical propose elbow action basin mixer</t>
  </si>
  <si>
    <t>Jaquar - PRS-031, Pillar cock with auto closing system</t>
  </si>
  <si>
    <t>Jaquar  No - ALD-805B</t>
  </si>
  <si>
    <t>Jaquar ACN 1121BN</t>
  </si>
  <si>
    <t>Jaquar - ACN-1153S</t>
  </si>
  <si>
    <t>Jaquar - ACN-1161N</t>
  </si>
  <si>
    <t xml:space="preserve">Jaquar - 13255 &amp; Plate No. - 51097, Urinal without Sensor URS-WHT-13255 </t>
  </si>
  <si>
    <t>Jaquar SNR 51087</t>
  </si>
  <si>
    <t>Jaquar JSE-CHR-110UC450X; 900(H) x 450 (W), curved shaped</t>
  </si>
  <si>
    <t>Euronics EA03</t>
  </si>
  <si>
    <t>Jaquar, Hand Shower-HSH-1717, Sliding Rail-SHA-1187, Shower Tube-SHA-549D8, Bath &amp; Shower Mixer- OPL-15065K, Bath Spout- Opal SPJ-15463</t>
  </si>
  <si>
    <t>Jaquar- ACN-1111BNM</t>
  </si>
  <si>
    <t xml:space="preserve"> Jaquar- SDR-WHT-DJ0010F</t>
  </si>
  <si>
    <t>Euronics- EH 05</t>
  </si>
  <si>
    <t>Blue Star- SDLX480</t>
  </si>
  <si>
    <t>Euronics - NGR 01 Straight Nylon Grab Bar (600mm long)</t>
  </si>
  <si>
    <t>Euronic-NGR 04L-shape Nylon Grab Bar</t>
  </si>
  <si>
    <t>Euronic-NGR SO2 Swing Nylon Grab Bar</t>
  </si>
  <si>
    <t>Astral, Supreme</t>
  </si>
  <si>
    <t>Supreme, Armacel/Armaflex</t>
  </si>
  <si>
    <t>Kranti or eq.</t>
  </si>
  <si>
    <t>Chilly</t>
  </si>
  <si>
    <t>Supreme, Jayna</t>
  </si>
  <si>
    <t>Locally constructed</t>
  </si>
  <si>
    <t>Jayna or eq.</t>
  </si>
  <si>
    <t>Jindal</t>
  </si>
  <si>
    <t>Osmotech</t>
  </si>
  <si>
    <t>TOTAL OF ALL HEADS</t>
  </si>
  <si>
    <t>included in above item</t>
  </si>
  <si>
    <t>included in Interiors BOQ</t>
  </si>
  <si>
    <t>REVISED AS/INCREASED RATES</t>
  </si>
  <si>
    <t>7% increase in Material Price</t>
  </si>
  <si>
    <t>upto 40% increase in prices</t>
  </si>
  <si>
    <t>10-15% increase in prices</t>
  </si>
  <si>
    <t>40% increase in prices</t>
  </si>
  <si>
    <t>20% increase in prices</t>
  </si>
  <si>
    <t>Supplying, laying/ fixing, testing and commissioning of following nominal sizes of chilled water piping plumbing inside the building (with necessary clamps, vibration isolators and fittings but excluding valves, strainers, gauges etc.) duly insulated with following closed cell elastomeric nitrile rubber of class O Insulation applied by adhesives confirming to standrard specifications &amp; finally applying 0.63 mm Aluminium sheet cladding complete with type 3 grade 1 roofing feltstrip (As per IS 1322 as ammended upto date) at joints &amp; repairing of damages to the building etc. as per specifications and as required complete in all respect.
Note : The Pipes of sizes 150mm &amp; below shall be M.S. ‘C’ class as per IS : 1239 and pipes size above 150mm shall be welded black steel pipe heavy class as per IS: 3589, from minimum 6 mm thick M.S. Sheet for pipes upto 350 mm dia. and from minimum 8 mm thick MS sheet for pipes of 400 mm dia and above.
For Cooling System pipework: R value should be min. 0.35 sqmK/W below 15 degree Celsius
For Heating System pipework: R value should be min. 0.74 sqmK/W for 60 degree Celsius &amp; above &amp; min. 0.35 sqmK/W for temp. between 40 to 60 degree Celsius.
Insulation thickness for pipe shall be as per technical specifications.</t>
  </si>
  <si>
    <t xml:space="preserve"> Floor Space &amp; Type (Floor Mounted )</t>
  </si>
  <si>
    <t>5</t>
  </si>
  <si>
    <r>
      <rPr>
        <b/>
        <sz val="10"/>
        <rFont val="Times New Roman"/>
        <family val="1"/>
      </rPr>
      <t xml:space="preserve">Y - STRAINER </t>
    </r>
    <r>
      <rPr>
        <sz val="10"/>
        <rFont val="Times New Roman"/>
        <family val="1"/>
      </rPr>
      <t>of Ductile CI Body flanged ends with stainless steel strainer for chilled circulation including insulation as specified.</t>
    </r>
  </si>
  <si>
    <t>50 mm dia MS Pipes     (32mm thick insulation)</t>
  </si>
  <si>
    <t>65 mm dia MS Pipes  (32mm thick insulation)</t>
  </si>
  <si>
    <t>Fan Motor H.P:  As per actual selection meeting other technical parameters</t>
  </si>
  <si>
    <t>65 mm dia AHU Valves are Modulating Type</t>
  </si>
  <si>
    <t>Connections to existing header</t>
  </si>
  <si>
    <t>Supply, Installation, testing and commissioning of factory fabricated double skin type Air Handling Units (BMS compatible) including by-pass starter as per specifications given below:-</t>
  </si>
  <si>
    <t>1.1</t>
  </si>
  <si>
    <t>1.2</t>
  </si>
  <si>
    <t xml:space="preserve">65 mm dia </t>
  </si>
  <si>
    <t>PVC insulated copper conductor stranded flexible FRLS-H wire of Green colour with elbow, bands for earthing of fixtures, outlet boxes and third pin of socket outlet.</t>
  </si>
  <si>
    <t>Repainting of “FRLS-H ” PVC conduits, outlet boxes and junction boxes where ever damaged.</t>
  </si>
  <si>
    <t>All wires shall be IS approved, 1100 volt grade, stranded flexible PVC insulated FRLS-H .</t>
  </si>
  <si>
    <t>Wiring for ceiling fan point with 1.5 sq.mm PVC insulated copper conductor 1100 volts grade stranded  flexible FRLS-H  wires in concealed or surface mounted  2mm thhick “FRLS-H ” PVC conduits, including providing fan hook box, 6 Amps switch and 120 watts electronic fan regulator of approved make in GI box and earthing the fan and outlet box with 1.5 sq. mm. PVC insulated copper conductor stranded flexible FRLS-H  wire, complete in all respect excluding  circuit wiring.</t>
  </si>
  <si>
    <t>Wiring for 250 volts single phase and neutral 6 / 16 Amps switched socket outlet with 4 sq.mm PVC   insulated copper conductor 1100 volts grade stranded flexible FRLS-H  wires in concealed or surface  mounted  25 mm dia 2mm thick “FRLS-H ” PVC conduits including providing and fixing of 6 / 16 Amps 5 pin switched  sockets of approved make and design in 1.2 mm thick GI box with grid plates and earthing the third pin of  each socket outlet with 4 Sq mm PVC insulated copper conductor stranded flexible FRLS-H  wire , complete in all respect. (Cost not to include wiring &amp; conduiting)</t>
  </si>
  <si>
    <t>Wiring for 250 volts single phase and neutral 6 Amps switched socket outlet with 2.5 sq.mm PVC     insulated copper conductor 1100 volts grade stranded flexible FRLS-H  wires in concealed or surface mounted  25 mm dia 2mm thick “FRLS-H ” PVC conduits including providing and fixing of 6 Amps 3 pin switch socket outlet of aprpoved make and design in 1.2 mm thick GI box with grid plate and earthing of third pin of the socket with 2.5  Sq. mm PVC insulated copper conductor stranded flexible FRLS-H  wire , complete in all respect.</t>
  </si>
  <si>
    <t>Supply and fixing of  2mm thick “FRLS-H ” PVC conduitsin following sizes including cost of junction boxes, bends, elbows, sockets, tees etc. laying in slab cutting chasis and making good or surface mounted including all fixing hardware.</t>
  </si>
  <si>
    <t>Wiring for the following light points with 1.5 sq.mm PVC insulated FRLS-H copper conductor 1100 volts grade stranded  flexible wires of approved make in concealed or surface mounted 25 mm dia 2mm thick “FRLS” PVC conduits including fixing of 6 amps single pole rocker operated flush mounted switch of approved quality colour make &amp; design in 1.2 mm thick GI box and earthing of fixtures &amp; the outlet box with 1.5 sq.mm  PVC  insulated FRLS-H copper conductor stranded flexible wire.Wiring from DB to switch board shall be done with 3x2.5sqmm PVC  insulated FRLS-H copper conductor stranded flexible wire</t>
  </si>
  <si>
    <t>Beds</t>
  </si>
  <si>
    <t>Eqpt Store</t>
  </si>
  <si>
    <t>DDR</t>
  </si>
  <si>
    <t>CU</t>
  </si>
  <si>
    <t>Stretcher Parking</t>
  </si>
  <si>
    <t>Meeting Room</t>
  </si>
  <si>
    <t>Locker</t>
  </si>
  <si>
    <t>Nurse Station</t>
  </si>
  <si>
    <t>UPS 6A</t>
  </si>
  <si>
    <t>UPS 6/16A</t>
  </si>
  <si>
    <t>RP 6A</t>
  </si>
  <si>
    <t>RP 6/16A</t>
  </si>
  <si>
    <t>Data</t>
  </si>
  <si>
    <t>Phone</t>
  </si>
  <si>
    <t>Ckts</t>
  </si>
  <si>
    <t>12-Way TPN x 2</t>
  </si>
  <si>
    <t>6 Way SPN</t>
  </si>
  <si>
    <t>6-Way SPN</t>
  </si>
  <si>
    <t>8-Way TPN</t>
  </si>
  <si>
    <t>Primary Points (6/16A)</t>
  </si>
  <si>
    <t>Secondary</t>
  </si>
  <si>
    <t>Primary 6A</t>
  </si>
  <si>
    <t>4 x 16sqmm</t>
  </si>
  <si>
    <t>4 x 25sqmm</t>
  </si>
  <si>
    <t>2 x 10sqmm</t>
  </si>
  <si>
    <t>Lighting</t>
  </si>
  <si>
    <t>2 core 10 sq mm</t>
  </si>
  <si>
    <t>10-Way TPN</t>
  </si>
  <si>
    <t>EARTHING CONDUCTORS</t>
  </si>
  <si>
    <t>EARTHING CONDUCTOR</t>
  </si>
  <si>
    <t xml:space="preserve">SUPPLY AND INSTALLATION OF LIGHTING FIXUTRES  </t>
  </si>
  <si>
    <t>P/f of 600X300 LED recessed light panels</t>
  </si>
  <si>
    <t>P/f of 300X300 LED recessed light panels</t>
  </si>
  <si>
    <t>P/F of 18W round recessed light fittings</t>
  </si>
  <si>
    <t>P/F of 12/15W round recessed light fittings</t>
  </si>
  <si>
    <t>P/F Mirror Light</t>
  </si>
  <si>
    <t>P/F of Linear Light complete with fitting</t>
  </si>
  <si>
    <t>20 pair cable cat-5E with 24 SWG tinned copper conductor cable</t>
  </si>
  <si>
    <t>D</t>
  </si>
  <si>
    <t>E</t>
  </si>
  <si>
    <t>F</t>
  </si>
  <si>
    <t>G</t>
  </si>
  <si>
    <t>H</t>
  </si>
  <si>
    <t>Re-routing of existing fire fighting/ sprinkler system as per final layout, complying to NBC-2016/ NFPA</t>
  </si>
  <si>
    <t>RE-ROUTING OF EXISTING FIRE ALARM AND FIRE PROTECTION SYSTEM AND CONNECTIONS</t>
  </si>
  <si>
    <t>32 mm dia MS Pipes     (32mm thick insulation)</t>
  </si>
  <si>
    <t>40 mm dia MS Pipes     (32mm thick insulation)</t>
  </si>
  <si>
    <t>20 mm dia MS Pipes     (25mm thick insulation)</t>
  </si>
  <si>
    <t>25 mm dia MS Pipes     (25mm thick insulation)</t>
  </si>
  <si>
    <t>1.3</t>
  </si>
  <si>
    <t>1.4</t>
  </si>
  <si>
    <t>1.5</t>
  </si>
  <si>
    <t>1.6</t>
  </si>
  <si>
    <t>1.7</t>
  </si>
  <si>
    <t>80 mm dia MS Pipes  (32mm thick insulation)</t>
  </si>
  <si>
    <t xml:space="preserve">40 mm dia   </t>
  </si>
  <si>
    <r>
      <rPr>
        <b/>
        <sz val="10"/>
        <rFont val="Times New Roman"/>
        <family val="1"/>
      </rPr>
      <t xml:space="preserve">AHU Construction:- </t>
    </r>
    <r>
      <rPr>
        <sz val="10"/>
        <rFont val="Times New Roman"/>
        <family val="1"/>
      </rPr>
      <t xml:space="preserve">  It shall be made out of min.0.8 mm pre-plasticized/pre-coated Galvanised steel sheet outside &amp; 0.8 mm inside with 43 mm thick PUF insulation factory injected between them by injection moulding m/c, with density not less than 38 kg/Cum between them. Drain pan (made  out  of 1.25 mm stainless steel (SS Grade 304) sheet insulated with 19 mm think closed cell insulation(Nitrile/XLPE) &amp; thermal break profile.
 Necessary supports required &amp; vibration isolators shall be provided &amp; cost for the same shall be included in this item (excluding civil work)</t>
    </r>
  </si>
  <si>
    <t xml:space="preserve">Air Quantity       :  1200 CFM </t>
  </si>
  <si>
    <t xml:space="preserve">Air Quantity       :  500 CFM </t>
  </si>
  <si>
    <t>Duty- For Toitel &amp; PANTRY Exhaust Air</t>
  </si>
  <si>
    <t>20 mm dia AHU Valves are Modulating Type</t>
  </si>
  <si>
    <t>25 mm dia AHU Valves are Modulating Type</t>
  </si>
  <si>
    <t>32 mm dia AHU Valves are Modulating Type</t>
  </si>
  <si>
    <t>40 mm dia AHU Valves are Modulating Type</t>
  </si>
  <si>
    <t xml:space="preserve">80 mm dia </t>
  </si>
  <si>
    <t xml:space="preserve">Supply, installation, testing &amp; commisisioning of  Fan Coil unit  with  Fan, Alumininum filter,  3- speed motor, 3 / 4 row deep cooling Coil, ball valve with strainer for inlet &amp; without strainer at outlet, flexible connection, airvent,  with auxiliary extended insulated stainless steel sandwitched drain pan, FCU Analogue type thermostat with on/off /3-speed switch,2 way dynamic control valve along with control cabling  including conduits &amp; all accessories etc. Refer Equipment schedule for details.   (All FCU airflow should be selected at medium speed)          </t>
  </si>
  <si>
    <t>1 TR</t>
  </si>
  <si>
    <t>1.5 TR</t>
  </si>
  <si>
    <t>2 TR</t>
  </si>
  <si>
    <t>2.5 TR</t>
  </si>
  <si>
    <t>3 TR</t>
  </si>
  <si>
    <t>3.5 TR</t>
  </si>
  <si>
    <t xml:space="preserve">Supply, installation, testing &amp; commisisioning of  DUCTABLE UNIT  with  Fan, Alumininum filter,  3- speed motor, 3 / 4 row deep cooling Coil, ball valve with strainer for inlet &amp; without strainer at outlet, flexible connection, airvent,  with auxiliary extended insulated stainless steel sandwitched drain pan, FCU Analogue type thermostat with on/off /3-speed switch,2 way dynamic control valve along with control cabling  including conduits &amp; all accessories etc. Refer Equipment schedule for details.   (All FCU airflow should be selected at medium speed)          </t>
  </si>
  <si>
    <t>6.36 TR / 2295 CFM Ductable IDU with 20mm ESP.</t>
  </si>
  <si>
    <t>3</t>
  </si>
  <si>
    <t>3.1</t>
  </si>
  <si>
    <t>4</t>
  </si>
  <si>
    <t>5.1</t>
  </si>
  <si>
    <t>5.2</t>
  </si>
  <si>
    <t>6</t>
  </si>
  <si>
    <t>6.1</t>
  </si>
  <si>
    <t>6.2</t>
  </si>
  <si>
    <t>7</t>
  </si>
  <si>
    <t>7.1</t>
  </si>
  <si>
    <t>7.2</t>
  </si>
  <si>
    <t>8</t>
  </si>
  <si>
    <t>8.1</t>
  </si>
  <si>
    <t>8.2</t>
  </si>
  <si>
    <t>9</t>
  </si>
  <si>
    <t>9.1</t>
  </si>
  <si>
    <t>9.2</t>
  </si>
  <si>
    <t>13</t>
  </si>
  <si>
    <t>13.1</t>
  </si>
  <si>
    <t>13.2</t>
  </si>
  <si>
    <t>13.3</t>
  </si>
  <si>
    <t>13.4</t>
  </si>
  <si>
    <t>13.5</t>
  </si>
  <si>
    <t>13.6</t>
  </si>
  <si>
    <t>14.3</t>
  </si>
  <si>
    <t>14.4</t>
  </si>
  <si>
    <t>15.2</t>
  </si>
  <si>
    <t>15.3</t>
  </si>
  <si>
    <t>15.4</t>
  </si>
  <si>
    <t>20</t>
  </si>
  <si>
    <t>21.4</t>
  </si>
  <si>
    <t>21.5</t>
  </si>
  <si>
    <t>21.6</t>
  </si>
  <si>
    <t>Tube Axial Flow ( AMCA Certified)</t>
  </si>
  <si>
    <t>Supply, installation,testing and commisioning of tube axial flow fans as shown in drawings, Each fan shall be direct driven. Fan motor shall be suitable for 3 Phase, 415+/- 10% V, 50Hz AC supply  with IP 55 protection, class 'F' insulation and IE-3 efficiency class and suitable for continuous duty. Fan shall be complete with gravity louvers, vibration isolators, safety guards ( wire mesh). The efficiency of the fan shall not be less than 70 %. Noise level at 3 m should be below 70 dB( if any acoustic treat ment required shall be done by the equipment supplier.</t>
  </si>
  <si>
    <t>Duty:  Fresh Air Supply-</t>
  </si>
  <si>
    <t>Tube Axial Fans (Fire rated &amp; AMCA Certified)</t>
  </si>
  <si>
    <t>Supply, installation,testing and commisioning of tube axial flow fans as shown in drawings, Each fan shall be direct driven. Fan motor shall be suitable for 3 Phase, 415+/- 10% V, 50Hz AC supply with IP 55 protection, class 'H' insulation and IE-3 class. Fan shall be complete with gravity louvers, vibration isolators, safety guards ( wire mesh). Fan shall be 250 deg C, 2hrs fire rated.The efficiency of the fan shall not be less than 70 %. Noise level at 3 m should be below 70 dB( if any acoustic treat ment required shall be done by the equipment supplier.</t>
  </si>
  <si>
    <t>duty: smoke extraction</t>
  </si>
  <si>
    <t>Air Quantity : 11000 CFM,  35 mm st. pr.</t>
  </si>
  <si>
    <t>11000 CFM  AXIAL FAN</t>
  </si>
  <si>
    <t xml:space="preserve">Supply Installation, Testing, Commisioning of Electrical starter panel complete with starter, all accessories, controls, harmonic filters for Ventilation units / CSU's drive motors including enclosure arrangement,necessary a/m switches and auxiliary contacts for BMS Operation The panels shall be supported with MS channels / angles as required for following Capacities.The final rating of the equipment kW shall be as per the approved MAR. The cost is included with the cable/wire &amp; termination as per required ,suitable for the motor Kw&amp; location as per site condition..  </t>
  </si>
  <si>
    <t>Integrated Fire Alarm, Voice Evacuation &amp; Telephone Talkback System</t>
  </si>
  <si>
    <t>Sl. No</t>
  </si>
  <si>
    <t>SITC of Microprocessor based Multi-loop, True Peer-to-Peer Networkable Addressable Fire Alarm Control Panel with minimum 600 characters LCD display, 3000 event plus 800 alarm log history events, QWERTY keypad for programming. The panel should be equipped with sufficient numbers of loops considering 20% spare capacity in each loop. Each loop shall have a capacity of minimum 250 analog addressable devices. The panel shall work in degrade mode in case of CPU failure, 240 volts AC power supply, automatic battery charger, 24 volts sealed lead acid batteries sufficient for 24 hours normal working and 30 mins in alarm condition..UL 864, 10th Edition Listed &amp; FM Approved.</t>
  </si>
  <si>
    <t>a</t>
  </si>
  <si>
    <t>1-loop - ADRESSABLE PANEL WITH DVC AND AMPLIFIRE</t>
  </si>
  <si>
    <t>SITC Addressable Multi-criteria Photo-Thermal Detector with sensitivity range of 0.5 to 4.0% obs/ft. The detector shall have twin bi-colour LED for 360 deg viewing. Designed to meet UL268, 7th Edition</t>
  </si>
  <si>
    <t>SITC Addressable Thermal Detector . The detector shall have twin bi-colour LED for 360 deg viewing. Designed to meet UL268, 7th Edition</t>
  </si>
  <si>
    <t>SITC of Addressable Duct Smoke Detector. The duct detector shall have an air velocity rating from 100 to 4000 ft/min. The detector shall have twin bi-colour LED for 360 deg viewing with sampling tube and photoelectric smoke detector. Designed to meet UL268, 7th Edition</t>
  </si>
  <si>
    <t>r/o</t>
  </si>
  <si>
    <t>SITC of Addressable High Sensitivity Photo Detector/ Very Early Warning Detector with sensitivity level of 0.02% to 2% Obs/Feet.The detector shall have twin bi-colour LED for 360 deg viewing.  Designed to meet UL268, 7th Edition</t>
  </si>
  <si>
    <t>SITC of Addressable Manual Call Point (Pull down / Break Glass Type). The device shall have an LED which shall blink in normal state &amp; get steady on activation to monitor the heath status of the device.  UL and FM Approved</t>
  </si>
  <si>
    <t>SITC of Addressable Control Module The control module shall provide DPDTcontact rated at 24v DC, 2A. The device shall have an LED which shall blink in normal state &amp; get steady on activation to monitor the heath status of the device.  UL and FM Approved</t>
  </si>
  <si>
    <t>SItc of Addressable Relay Module.The relay module shall provide DPDTcontact rated at 24v DC, 2A. The device shall have an LED which shall blink in normal state &amp; get steady on activation to monitor the heath status of the device. UL and FM Approved</t>
  </si>
  <si>
    <t>SITC of Addressable Monitor Module The monitor module shall provide DPDTcontact rated at 24v DC, 2A. The device shall have an LED which shall blink in normal state &amp; get steady on activation to monitor the heath status of the device.  UL and FM Approved</t>
  </si>
  <si>
    <t>R/O</t>
  </si>
  <si>
    <t>Sitc of Addressable Isolator Module for Isolating short / dewired / loose circuits with automatic resetting arrangement. Isolator Base can also be proposed, however in that case needs to be considered with each detector &amp; module. The device shall have an LED which shall blink in normal state &amp; get steady on activation to monitor the heath status of the device. UL and FM Approved</t>
  </si>
  <si>
    <t>Sitc of Sounder cum Strobe rated at 75 dBA @ 3m for Audible annunciation and 75cd flashintg at 1 Hz for visual indication.</t>
  </si>
  <si>
    <t>2W Multi-Tap (0.25W; 0.5W; 1W; 2W), Ceiling Mount Speakers. The speakers shall be of same make as that of the  Control Panel &amp; Amplifiers. They shall be compatible with supplied Amplifiers and shall work on 70.7Vrms.  UL and FM Approved</t>
  </si>
  <si>
    <t>2W Multi-Tap (0.25W; 0.5W; 1W; 2W), Wall Mount Speakers. The speakers shall be of same make as that of the  Control Panel &amp; Amplifiers. They shall be compatible with supplied Amplifiers and shall work on 70.7Vrms.  UL and FM Approved</t>
  </si>
  <si>
    <t>SITC of  Fire Fighter's Telephone Jack for two way communication between Remote Fire Fighter &amp; Fire Command Center.  UL and FM Approved</t>
  </si>
  <si>
    <t>Fire Fighter's Telephone Handset for two way communication between Remote Fire Fighter &amp; Fire Command Center.  UL and FM Approved</t>
  </si>
  <si>
    <t>SITC OF FIRE SERVIVAL CABLE 2X1.5 SQ. MM ARMOURED</t>
  </si>
  <si>
    <t>MTRS</t>
  </si>
  <si>
    <t>TOTAL</t>
  </si>
  <si>
    <t>S. No.</t>
  </si>
  <si>
    <t>Description - Tender BOQ</t>
  </si>
  <si>
    <t>Make</t>
  </si>
  <si>
    <t>Camera</t>
  </si>
  <si>
    <t>SITC of IP CCTV Dome Camera 5 MP (2560x1920) , 1~25/30fps image with a        5 Megapixel progressive scan CMOS sensor. with triple streams support.  22°F to 140°F (  30°C to 60°C) working  Profile S/Gsupport.Security features include self-signed signed certificates and data encryption.Cyber Security :- User account and password protection, HTTPS, IP Filter, Digest authentication, TLS1.2 only, Stream encryption, AES-128/256, SSH/ Telnet closed, PCIDSS compliance. Non China &amp; NDAA  Compliant</t>
  </si>
  <si>
    <t xml:space="preserve">Honeywell, </t>
  </si>
  <si>
    <t>SITC OF 8 CHANEL NVR WITH RECODING FACILITY UPTO 8 CAMERA OF 30DAYS.</t>
  </si>
  <si>
    <t>8PORT POE SWITCH FOR CAMERA</t>
  </si>
  <si>
    <t>D-LINK</t>
  </si>
  <si>
    <t>32INCH MONITER</t>
  </si>
  <si>
    <t>SAMSONG/LG</t>
  </si>
  <si>
    <t>8TB HARD DISC</t>
  </si>
  <si>
    <t>W.D</t>
  </si>
  <si>
    <t>SITC OF CAT 6 CABLE ARMOUR</t>
  </si>
  <si>
    <t>SITC OF  2X 1.5 SQ. MM POWER CABLE ARMOUR</t>
  </si>
  <si>
    <t>POLICABE/EXCELLETC</t>
  </si>
  <si>
    <t xml:space="preserve"> Qty </t>
  </si>
  <si>
    <t>Summery</t>
  </si>
  <si>
    <t>Description - BOQ</t>
  </si>
  <si>
    <t>Electrical &amp; Fire</t>
  </si>
  <si>
    <t>Low Side AC</t>
  </si>
  <si>
    <t>FAS</t>
  </si>
  <si>
    <t xml:space="preserve">CCTV </t>
  </si>
  <si>
    <t>Total</t>
  </si>
  <si>
    <t>Annexure-I</t>
  </si>
  <si>
    <t>Civil and Interior</t>
  </si>
  <si>
    <t>Quantity</t>
  </si>
  <si>
    <t>Dismantling Works</t>
  </si>
  <si>
    <t xml:space="preserve">Dismantling of brick work in cement mortar, 230mm with plaster on both sides stacking of serviceable material </t>
  </si>
  <si>
    <t>Cum</t>
  </si>
  <si>
    <t xml:space="preserve">Dismantling of brick work in cement mortar, 115mm with plaster on both sides stacking of serviceable material </t>
  </si>
  <si>
    <t>Sqm</t>
  </si>
  <si>
    <t xml:space="preserve">Dismantling of RCC works in beams, columns, slabs etc. including sub-base, cutting and removal of reinforce-ment, stacking of serviceable  material </t>
  </si>
  <si>
    <t xml:space="preserve">Dismantling of existing all types of flooring/ subbase and stacking the removed material in proper way </t>
  </si>
  <si>
    <t xml:space="preserve">Dismantling of existing all types of wall finish/ subbase and stacking the removed material in proper way </t>
  </si>
  <si>
    <t xml:space="preserve">Dismantling of existing all types of False Ceiling / Partitions and stacking the removed material in proper way </t>
  </si>
  <si>
    <t xml:space="preserve">Dismantling of existing all types of Doors/Windows with frame and stacking the removed material in proper way </t>
  </si>
  <si>
    <t xml:space="preserve">Dismantling of existing all electrical works/fixtures and stacking the removed material in proper way </t>
  </si>
  <si>
    <t>Sft</t>
  </si>
  <si>
    <t xml:space="preserve">Dismantling of existing all HVAC works/fixtures and stacking the removed material in proper way </t>
  </si>
  <si>
    <t xml:space="preserve">Dismantling of existing all Plumbing works/fixtures and stacking the removed material in proper way </t>
  </si>
  <si>
    <t>LS</t>
  </si>
  <si>
    <t xml:space="preserve">Dismantling of existing all Fire Fighting works/fixtures and stacking the removed material in proper way </t>
  </si>
  <si>
    <t>Carting away Debris from all floors to Ground Floor before disposal</t>
  </si>
  <si>
    <t>Trip</t>
  </si>
  <si>
    <t>Disposal of all Debris from Ground floor to Municipal Dumping ground</t>
  </si>
  <si>
    <t>B</t>
  </si>
  <si>
    <t>Civil Works</t>
  </si>
  <si>
    <t>Providing and laying 50mm thk plain cement concrete of specified grade as bed concrete  under floor, screening to required slope. complete as per specification and drawing including the cost of centering and shuttering.</t>
  </si>
  <si>
    <t xml:space="preserve">Providing and laying 230mm thick brick work using bricks of class designation 75 in Basement/ Super structure in cement mortar 1:6 ( 1 cement : 6 coarse sand ) including, curing, joints finished flush/raked to 12 mm depth, etc.complete as directed, cleaning and soaking the bricks at least  for 6 hours before use, curing  for 7 days etc. complete at all heights/depth and for all leads. </t>
  </si>
  <si>
    <t xml:space="preserve">Providing and laying 115mm thick brick work using bricks of class designation 75 in Basement/ Super structure in cement mortar 1:6 ( 1 cement : 6 coarse sand ) including, curing, joints finished flush/raked to 12 mm depth, etc.complete as directed, cleaning and soaking the bricks at least  for 6 hours before use, curing  for 7 days etc. complete at all heights/depth and for all leads. </t>
  </si>
  <si>
    <t>Providing and applying 12 to 15mm thick plaster to masonry and RCC walls, columns etc. in cement mortar 1:5 (1 cement : 5 fine and coarse sand in equal proportion) finished smooth including hacking the surfaces, scaffolding, curing, making grooves, corner profile etc at desired location etc. complete as per drawing.</t>
  </si>
  <si>
    <t>Providing and laying water proofing treatment for wet areas by applying 3 coats of "Tapecrete" of approved make applied too surfaces where called for, 1st coat in proportion of 2:1 (2 parts of white cement &amp; 1 part of tapecrete), 2nd coat in proportion of 2:1:1.5 (2 parts of white cement : 1part of tapecrete : 1.5 parts of silica sand) and 3rd coat in the proportion of 2:1 ( 2 parts of white cement : 1part of tapecrete) to a total thickness of not less than 4 mm after preparation of surface etc. including application of epoxy base putty at junctions and corners around pipes and other outlets etc. prior to application of final coat of tapecrete. allow for necessary curing and drying time for each coat, providing proper bonding keys in the coats where required and necessary curing.</t>
  </si>
  <si>
    <t xml:space="preserve">Providing and fixing of Lintel beams (12" ht X Wall width) if required, including formwork and Steel </t>
  </si>
  <si>
    <t>Rmt</t>
  </si>
  <si>
    <t xml:space="preserve">Providing and laying water proofing treatment on roofs of slabs by applying cement slurry mixed with water proofing cement compound. </t>
  </si>
  <si>
    <t xml:space="preserve">Providing and fixing trench in HPS room for passing cables of Simulators. The size of the trench will be 200mm wide and 100mm deep and will covered with 2mm thick Stainless steel cover. </t>
  </si>
  <si>
    <t>Lifting, Shifting &amp; unloading of all materials on all floors from Ground Floor</t>
  </si>
  <si>
    <t>Trips</t>
  </si>
  <si>
    <t>POP / Paint Works</t>
  </si>
  <si>
    <t>Providing and applying plaster  of  paris (super fine quality) punning  with minimum thickness of 6mm and finish the surface smooth in line and level to the entire satisfaction of Project Manager including scraping  and hacking the existing finished surfaces, scaffolding etc. complete as per drawing.</t>
  </si>
  <si>
    <t>Providing and applying three or more coats of washable anti-bacterial/Royal acrylic emulsion paint ( equivalent of Asian Royal)  of approved brand, manufacturer and shade to give a smooth finish on new plastered surfaces over a coat of approved primer, additive including the cost of preparing the surfaces with filling materials (putty), along with sand papering wherever required, scaffolding  etc. complete with all aspects.</t>
  </si>
  <si>
    <t>Providing and applying three or more coats of oil bound distemper  of approved brand, manufacturer and shade to give a smooth finish on new plastered surfaces over a coat of approved primer, additive including the cost of preparing the surfaces with filling materials (putty), along with sand papering wherever required, scaffolding  etc. complete with all aspects.</t>
  </si>
  <si>
    <t>Filling of all joints and Cavities with Metallic Epoxy filler and sanded flush to provide a jointless finish and then sprayed with a water based aseptic and self-sterilizing wall coating system to a d.f.t. of 300 micron with primer.</t>
  </si>
  <si>
    <t xml:space="preserve"> Make:- Liquid Plastics- Jotun Japan</t>
  </si>
  <si>
    <t>Providing and applying Melamine polish on door frames &amp; other areas</t>
  </si>
  <si>
    <t>Ceiling</t>
  </si>
  <si>
    <t xml:space="preserve">Providing and fixing 12.5mm thick gypsum board false ceiling at all height including providing and fixing of frame work made of special sections, power pressed from M.S. sheets and galvanized with zinc coating of 120 gms/sqm (both side inclusive) as per IS : 277 and consisting of angle cleats of size 25 mm wide x 1.6 mm thick with flanges of 27 mm and 37mm, at 1200 mm centre to centre, one flange fixed to the ceiling with dash fastener 12.5 mm dia x 50mm long with 6mm dia bolts,  other flange of cleat fixed to the angle hangers of 25x10x0.50 mm of required length with nuts &amp; bolts of required size and other end of angle hanger fixed with intermediate G.I. channels 45x15x0.9 mm running at the spacing of 1200 mm centre to centre, to which the ceiling section 0.5 mm thick bottom wedge of 80 mm with tapered flanges of 26 mm each having lips of 10.5 mm, at 450 mm centre to centre, shall be fixed in a direction perpendicular to G.I. intermediate channel with connecting clips made out of 2.64 mm dia x 230 mm long G.I. wire at every junction, includingfixing perimeter channels 0.5 mm thick 27 mm high having flanges of 20 mm and 30 mm long, the perimeter of ceiling fixed to wall/partition with the help of rawl plugs at 450 mm centre, with 25mm long dry wall screws @ 230 mm interval, including fixing of gypsum board to ceiling section and perimeter channel with the help of dry wall screws of size 3.5 x 25 mm at 230 mm c/c, including jointing and finishing to a flush finish of tapered and square edges of  the board with recomme-nded jointing compound , jointing tapes , finishing with jointing compound in 3 layers covering upto 150 mm on both sides of joint and two coats of primer suitable for board, all as per manufacturer’s specification and also including the cost of making provision for trap doors, openings for light fittings, grills, diffusers, cutouts made with frame of perimeter channels suitably fixed, all complete excluding the cost of two or more coats of acrylic emulsion paint on gypsum ceiling  as per drawings, specification and direction of the Engineer in Charge. </t>
  </si>
  <si>
    <t xml:space="preserve">Providing and fixing of suspended false ceiling  8mm thick tapered edge Calcium Silicate Board painted with Anti-Microbial Paint  with GI  perimeter channels ( having minimum thickness 0.50 mm , size 20mmx30mmx26mm and galvanising of 120 GSM  ),  GI intermediate channels (having minimum thickness 0.80mm , size 15mmx15mmx45mm and galvanising of 120 GSM) and ceiling  section (  having minimum thickness 0.50mm , size 26mmx26mmx50mm and galvanising of 120 GSM) as per drawing and as per requirement of site including P/F  the additional GI framing  for fixing commercial ply behind air conditioning  louver only , the cost shall includes all hardware as specified by the manufacturer , including filling and finishing the tapered and square edges of the board with jointing  compound , paper tapes but excluding two coats of antibacterial acrylic emalsion  paint with one coat primer complete as per pattern shown in drawing at all floor levels and locations to the satisfaction of Project Manager. Approved make for Board RAMCO HILUX . </t>
  </si>
  <si>
    <t xml:space="preserve">Providing and fixing in true horizontal level false ceiling grid of 15mm Suprafine XL grid system manufactured by M/s. Armstrong World Industries (India) Pvt. Ltd or equivalent using hot dipped galvanized steel section, exposed surface chemically cleaned capping prefinished in backed polyester paint wall angle of size 3000x19x19mm used in periphery of the ceiling fixed to the wall/partition/RCC column/band walls with the heip of screws at 600mm c/c. Main runner of size 3000x15x32mm suspended at 1200mm c/c by using 2.5mm dia G.I. wire hanger securely fixed to the structural soffit of RC slab by using 6mm anchor fastener at every 1200mm(max) and 1200mm long cross tee of size 15x32mm to be interlocked  between in main runner at 600mm c/c(max) to form grid of 1200x600mm. 600mm long cross tee size 15x32mm fixed in between 1200mm long cross tee for forming a grid of 600x600mm and finally laying Classic Lite Bev.Tegular tiles of size 600x600x16mm(RH 99,NRC 0.50)
</t>
  </si>
  <si>
    <t>Providing and fixing open cell ceiling made in Aluminum, 0.016" thick
Dimensions Panel: Nominal 24 x 24 x 1-1/2" blade height x 9/16"
blade width (matches 9/16" suspension system) lay in panels on size 8"x8". The panels will be powder coated and painted with fire proof paint as per the selection</t>
  </si>
  <si>
    <t>Flooring Works</t>
  </si>
  <si>
    <t>Providing and laying self levelling compound  2-3 mm make below wooden flooring / vinyl flooring , to achieve perfect level as per the requirements of the Wooden / vinyl  flooring vendor.</t>
  </si>
  <si>
    <t xml:space="preserve"> Providing  &amp; Fixing   2 mm thick homogeneous PVC Vinyl flooring (imported) with a single layer of PVC, total weight is 3000 g/m2, XR PUR (polyurethane reinforced, Abrasion group T: ≤2.00 mm, residual indentation approx.0,03 mm, castor wheel test qualified, dimensional stability ≤0.40%,static electrical charge &lt; 2kv, impact sound reduction approx +4db, good resistance of scratch, slip, chemical and fire, doesn’t favor in growth of fungi &amp; bacteria. Clean Room class A certified. 100% recyclable. Low VOC emissions after 28days of installation (lower than ≤10μg/m3). Phthalate Free. Multicolor welding rods. Non Directional in Design. Type Squarefoot (Eclipse Premium)</t>
  </si>
  <si>
    <t>Providing and fixing Highly resistant 2.6 mm thick(as per ISO24346(EN 428)and wayerlayer0.55 mm thick(as per ISO24340(EN 429); heterogeneous with Homogenous backing and wooden textured product in rolls ;Protecsol® surface treatment with matt finish that does not require wax for life and it makes it resistant to all strong chemicals like IODINE, Betadine ,EIOSIN Oil, Antibacterial Gel etc. Weight ≤ 2800 g / m2 as per ISO 23997(EN 430),width of sheet 200 cm  and length of sheet  20 lm as per ISO 24341 (EN 426);product specified as per ISO 10581(EN 649); abrasion value according to EN 660.2  ≤ 2.0 mm3, Castor chair test  passed according to ISO 4918(EN 425),Chemical product resistance test passed according to ISO 26987(EN423),Dimensional stability ≤0.4% as per ISO 23999(EN 434);Residual indentation ≈0.03 mm as per ISO24343-1(EN 433);binder type I as per ISO 10581, class load 34/43 as ISO 10874(EN 685);Static electrical propensity &lt;2 KV as per EN 1815;Slip resistance dry ≥0.3 as per EN 13893;Slip Resistance Wet is R₉ as DIN 51130;   thermal conductivity 0.25W/(Mk) as per ISO 10456(EN 12524); Anti-Bacterial activity(E.coli – S. aureus) ˃ 99% Inhibits growth according to ISO 22196 ;Antiviral activity(human coronavirus 229E) is 99.7%after 5 hours as per ISO21702Color fastness ≥6 degree as per ISO 105-B02 ; TVOC after 28 days  &lt;10µg/m³as per ISO 16000-6; CЄ certified as per EN 14041;Floorscore®certified as per;  Fire classification Bfl-s1 as per EN 13501-1; TVOC after 28 days &lt;10 ppm / m3 according to ISO 16000-6.;REACH compliant  With 20% RECYCLED CONTENT;100%RECYCLABLITY;Eco-designed be according to a product specific Life Cycle Analysis(LCA) with property of WELLNESS (walking comfort) &lt;75Db</t>
  </si>
  <si>
    <t>Gerflor</t>
  </si>
  <si>
    <t>Providing &amp; fixing of coving for above Vinyl</t>
  </si>
  <si>
    <t>Providing and laying of tile flooring of approved make, shade and pattern as approved by Architect withgrooves using 3/ 2mm PVC spacers and cement grouted with the tile grout of matching shade of tile including cutting, etc. complete in all respects as per pattern and drawing.</t>
  </si>
  <si>
    <t>Vitrified tile (Basic rate of tiles Rs.50/- per Sqft) ( Tile size 600mm X 600mm)</t>
  </si>
  <si>
    <t>With  Anti-skid Ceramic/Vitrified tile (Basic rate of tiles Rs.50/- per Sqft) ( Tile size 300mm X 300mm)</t>
  </si>
  <si>
    <t>Providing and laying of tile dado of approved make, shade and pattern as approved by Architect withgrooves using 3/ 2mm PVC spacers and epoxy/cement grouted with the tile groute of matching shade of tile including cutting, etc. complete in all respects as per pattern and drawing.</t>
  </si>
  <si>
    <t>Vitrified tile (Basic rate of tiles Rs.45/- per Sqft) ( Tile size 300/600mm X 300/600mm)</t>
  </si>
  <si>
    <t>Providing &amp; laying of tile skirting with Vitrified tile (Basic rate of tiles Rs.50/- per Sqft) ( Tile size 600mm X 600mm)</t>
  </si>
  <si>
    <t>Providing and fixing Tufted low level loop pile carpet tile of size 500mmx500mm of thickness 5.5mm composed of 100% ECONYL®/Altochroma regenerated polyamide 6, weight 3815 gsm having polyester backing</t>
  </si>
  <si>
    <t xml:space="preserve">IPS flooring-providing and laying 40mm average thick Cement Concrete 1:2:4 (1cement :2 coarse sand : 4 graded stone aggregate of 12.5mm nominal size) including surface preparation and finished with a floating coat of neat cement of 2 mm including cement slurry, 40mm wide and 4mm thick.glass strip etc with slope. </t>
  </si>
  <si>
    <r>
      <t>Providing and fixing wooden vinyl of thickness 3mm with wear layer of .30mm suitable for heavy duty area with plank size 6"X36", density 5250 g/m</t>
    </r>
    <r>
      <rPr>
        <sz val="10"/>
        <rFont val="Calibri"/>
        <family val="2"/>
      </rPr>
      <t>³</t>
    </r>
    <r>
      <rPr>
        <sz val="10"/>
        <rFont val="Calibri"/>
        <family val="2"/>
        <scheme val="minor"/>
      </rPr>
      <t xml:space="preserve">, should be slip resistance and have fire rating of BFI-S1. Colour fastness should be of Class 6 and should have sound absorption of </t>
    </r>
    <r>
      <rPr>
        <sz val="10"/>
        <rFont val="Calibri"/>
        <family val="2"/>
      </rPr>
      <t xml:space="preserve">≥6 db. </t>
    </r>
  </si>
  <si>
    <t xml:space="preserve">Wall Partition/Panelling </t>
  </si>
  <si>
    <t>Providing and fixing 12.5mm thick Regular Gyp board (cladding on one side, confirming to IS -2095 - 1982 and 2543-1981) paneling work with 50mm thk GI frame fixed with dry wall screws of 25mm at 300mm centre, square and tapered edges of the boards are to be jointed and finished so as to have a flush look which includes filling and finishing with jointing compound, paper tape  as per detail drawing.</t>
  </si>
  <si>
    <t>Providing and fixing 12.5mm thick Regular Gyp board (cladding on both side, confirming to IS -2095 - 1982 and 2543-1981) paneling work with 50mm thk GI frame fixed with dry wall screws of 25mm at 300mm centre, square and tapered edges of the boards are to be jointed and finished so as to have a flush look which includes filling and finishing with jointing compound, paper tape  as per detail drawing.</t>
  </si>
  <si>
    <r>
      <t>Providing and fixing Full height solid partitions as per specification, complete as per drawings and instructions. The rate shall be inclusive of the necessary hardware etc. Main frame - 50mm x 25mm Aluminium section of 1.5mm thk vertical and horizontals at 2' -0"x 2' -0" Centre spacing approx extra frame below slab soffit for conduit to run above. All verticals secured to ceiling.
Both side with 12mm thk Commercial ply screwed to frame work on</t>
    </r>
    <r>
      <rPr>
        <b/>
        <sz val="10"/>
        <rFont val="Calibri"/>
        <family val="2"/>
        <scheme val="minor"/>
      </rPr>
      <t xml:space="preserve"> one side</t>
    </r>
    <r>
      <rPr>
        <sz val="10"/>
        <rFont val="Calibri"/>
        <family val="2"/>
        <scheme val="minor"/>
      </rPr>
      <t xml:space="preserve"> with joints as shown or directed. The rate shall be inclusive of Patta
with grooves, borders, bottom, middle &amp; top as advised by site superviser.</t>
    </r>
  </si>
  <si>
    <r>
      <t xml:space="preserve">Providing and fixing Full height solid partitions as per specification, complete as per drawings and instructions. The rate shall be inclusive of the necessary hardware etc. Main frame - 50mm x 25mm Aluminium section of 1.5mm thk vertical and horizontals at 2' -0"x 2' -0" Centre spacing approx extra frame below slab soffit for conduit to run above. All verticals secured to ceiling.
Both side with 12mm thk Commercial ply screwed to frame work on </t>
    </r>
    <r>
      <rPr>
        <b/>
        <sz val="10"/>
        <rFont val="Calibri"/>
        <family val="2"/>
        <scheme val="minor"/>
      </rPr>
      <t>both sides</t>
    </r>
    <r>
      <rPr>
        <sz val="10"/>
        <rFont val="Calibri"/>
        <family val="2"/>
        <scheme val="minor"/>
      </rPr>
      <t xml:space="preserve"> with joints as shown or directed. The rate shall be inclusive of Patta
with grooves, borders, bottom, middle &amp; top as advised by site superviser.</t>
    </r>
  </si>
  <si>
    <t>Cladding of above mentioned GI channel framework &amp; BWP Plywood surface with1mm laminate, as required/ directed by site engineer</t>
  </si>
  <si>
    <t>Cladding of above mentioned GI channel framework &amp; BWP Plywood surface with lacquered glass, as required/ directed by site engineer</t>
  </si>
  <si>
    <t xml:space="preserve">FULL HEIGHT PARTLY GLAZED/ SOLID PARTITION 
Providing and fixing Full height Partly Glazed &amp; Partly solid partitions as per specification, complete as per drawings and instructions. The rate shall be inclusive of the necessary hardware etc. Main frame - 50mm x 25mm Aluminium section of 1.5mm thk vertical and horizontals at 2' -0"x 2' -0" Centre spacing approx extra frame below slab soffit for conduit to run above. All verticals secured to ceiling.
Both side with 12mm thk Commercial ply screwed to frame work onboth sides with joints as shown or directed. The rate shall be inclusive of Patta
with grooves, borders, bottom, middle &amp; top as advised by site superviser.
For Glazing Skin:- 12mm thick toughened glass fixed with 32x10mm thk. T. W. moulding and 3'-0" high solid portion as shown in the drawing or as directed by Architect. 
</t>
  </si>
  <si>
    <r>
      <t xml:space="preserve">Providing and fixing Full height solid partitions as per specification, complete as per drawings and instructions. The rate shall be inclusive of the necessary hardware etc. Main frame - 50mm x 25mm Aluminium section of 1.5mm thk vertical and horizontals at 2' -0"x 2' -0" Centre spacing approx extra frame below slab soffit for conduit to run above. All verticals secured to ceiling.
Both side with </t>
    </r>
    <r>
      <rPr>
        <b/>
        <sz val="10"/>
        <rFont val="Calibri"/>
        <family val="2"/>
        <scheme val="minor"/>
      </rPr>
      <t>12mm thk cement bonded board</t>
    </r>
    <r>
      <rPr>
        <sz val="10"/>
        <rFont val="Calibri"/>
        <family val="2"/>
        <scheme val="minor"/>
      </rPr>
      <t xml:space="preserve"> to frame work on both sides with joints as shown or directed. The rate shall be inclusive of Patta
with grooves, borders, bottom, middle &amp; top as advised by site superviser.</t>
    </r>
  </si>
  <si>
    <t xml:space="preserve">Providing and fixing of Corner guards as per design &amp; specs corner guard superior wall mounted impact resisitance from carts, lagguage, beds and trolly strechers and wheelchairs with 1.5 mm aluminium retainers with thk. 2 mm vinyl top cover with  width of 52 mm x 52 mm of length 8'/10' (feet) and 10 mm offset along  with continous outside corner </t>
  </si>
  <si>
    <t>RMT</t>
  </si>
  <si>
    <t xml:space="preserve">Supply and installation of full height Single glazed partition using 12mm thick toughened Glass fixed with proprietary black powder-coated aluminium sections of size 26x30mm (H) on top, bottom, horizontal &amp; vertical for Straight partitions &amp; 26x30mm (H) MS Steel powder coated profiles for curved partitions. Rate to include required accessories as per the manufacturer's specifications and shall be inclusive of all accessories like Gaskets. Glass to glass joints to be sealed with Double sided 2mm Thick transparent tape. The glasses to be butt jointed with 2 to 3mm edge chamfer &amp; edge polishing all around.Achieving value of 31 dB. ( Rate is not included for door frames)
Finish - Black Powder coated
Partition Height - 3000mm
System - Micra I
Make - Liko-s </t>
  </si>
  <si>
    <t>Door/Windows</t>
  </si>
  <si>
    <t>Providing &amp; fixing wood  frames of size  as  approved for doors, windows, clerestory windows &amp; other frames  and fixed in position by means of 40x3mm flat iron hold fast, 25cm long and embedding in cement concrete block 30x10x15 cm 1:3:6 (1 cement: 3 coarse sand: 6 graded stone aggregate 20mm nominal size) or with dash fasteners, providing and applying anti-termite paint on unexposed surface and melamine polish on exposed surface.</t>
  </si>
  <si>
    <t>Providing and fixing  wooden moulding (Architrave) to door and window frames with G.I. screws, plugs and priming coat on exposed surface including melamine polish/paint etc. complete</t>
  </si>
  <si>
    <t>Teak Wood 50mmx12mm</t>
  </si>
  <si>
    <r>
      <t xml:space="preserve">Flush Doors : Providing and fixing 35mm thick flush door shutter of approved manufacture </t>
    </r>
    <r>
      <rPr>
        <b/>
        <sz val="10"/>
        <rFont val="Calibri"/>
        <family val="2"/>
        <scheme val="minor"/>
      </rPr>
      <t xml:space="preserve">(Approved make) </t>
    </r>
    <r>
      <rPr>
        <sz val="10"/>
        <rFont val="Calibri"/>
        <family val="2"/>
        <scheme val="minor"/>
      </rPr>
      <t>both side commercial, finished with 1mm thick  laminate of approved manufacturer and shade fixed in pattern to both faces (to make overall thickness of shutter as 38mm) with 6 mm teak  wood lipping all around complete as per drawings including lippings/ margins, melamine polishing on all exposed surfaces of wood of approved shade, necessary hardware fittings like stainless steel Hinges(125mm Ball Bearing 4nos approved make), magnetic door stopper etc(approved make). as approved. counter sunk screws would be used, with rotor cut in frames etc. complete in all respects as per details shown in design and drawings. Rate shall be applicable for Single and Double door.</t>
    </r>
  </si>
  <si>
    <r>
      <t xml:space="preserve">Extra for cutting and providing </t>
    </r>
    <r>
      <rPr>
        <b/>
        <sz val="10"/>
        <rFont val="Calibri"/>
        <family val="2"/>
        <scheme val="minor"/>
      </rPr>
      <t>vision panel</t>
    </r>
    <r>
      <rPr>
        <sz val="10"/>
        <rFont val="Calibri"/>
        <family val="2"/>
        <scheme val="minor"/>
      </rPr>
      <t xml:space="preserve"> in flush door with vision panel of size as per design and drawing having 6mm thick toughened glass finished with polished beech wood beading complete as per drawings.</t>
    </r>
  </si>
  <si>
    <t xml:space="preserve">Providing &amp; Fixing fully glazed door. The Item includes fixing of 12 mm thk Toughned glass with the help of top patch &amp; bottom patch fittings. The door will have patch lock, pti pivot, floor spring &amp; 600 mm long handles (Approved Make), fixed with the glass by making necessary cutouts &amp; holes. The glass edges shall be polish on all sides. The entire door shall be errected in complete line &amp; level. The door will have S.S brush finish Signage for pull &amp; push. door size 1800/1500/1200 x 2100mm
</t>
  </si>
  <si>
    <t xml:space="preserve">Providing &amp; Fixing fully glazed door. The Item includes fixing of 12 mm thk Toughned glass with the help of top patch &amp; bottom patch fittings. The door will have patch lock, pti pivot, floor spring &amp; 600 mm long handles (Approved Make), fixed with the glass by making necessary cutouts &amp; holes. The glass edges shall be polish on all sides. The entire door shall be errected in complete line &amp; level. The door will have S.S brush finish Signage for pull &amp; push. door size 1050/900/750 x 2100mm
</t>
  </si>
  <si>
    <t>Providing and fixing of Roller blinds (Blackout type) on the windows at all heights, all materials and labour etc., complete in all respects as per directions of Engineer having following
specifications: Construction : 100 % Polyester, Coating : Blackout 3 pass Foam Coating, Fabric Thickness : 0.60 mm, Fabric Weight +_5% : 390 Gsm, Fabric Width : 230 Cms, EPI/PPI 176/164, Wrap : 80 Den Twisted SD, Weft : 300 Den Roto
Material &amp; Color shade will be as per sample approved.</t>
  </si>
  <si>
    <t>SQM</t>
  </si>
  <si>
    <t>Mill Work</t>
  </si>
  <si>
    <t xml:space="preserve">Providing, making and placing in position over head storage units upto 750mm height or height as directed and depth 450mm made with 18/19mm BWP Plywood front sides and middle shell and back side with 8mm ply covered with 1mm laminate (as per approved) at all exposed surfaces. Inner/unexposed surfaces to be finished withinternally finished in 0.8mm thk. white laminate (matte) as shown in the drawings or directed. Including melamine spray polish finish for all wooden members. The rate to include cost of all necessary hardware viz., cabinets hinges, locks, handles, tower bolts etc., The unit should have been wood beading 40 x 40mm at top and edge lipping 20 x 6mm complete. all complete as per the architectural drawings and as specified and as directed by the Engineer-in-charge.
Make: HAFELE, HETTICH or Godrej
</t>
  </si>
  <si>
    <t>Make: Century/Green</t>
  </si>
  <si>
    <t>Providing and fixing full height storage of height 2100/2400 mm /Low height storage of 600 mm and depth as specified in the drawings as per specified below.
1. Skeleton - made out of 19 mm thk. BWP ply at end verticals, top and bottom and vertical 450mm to 600mm centers as shown in the drawings and 6 mm thk. back ply.
Shelves - 19 mm thk. BWP Plywood top and edges finished in 1 mm thk. laminate to accommodate file height removable and supported on pins.
Shutters - made out of 19 mm thk BWP ply externally finished in 1.0 mm thk. laminate of approved texture and internally finished in 0.8mm thk. white laminate (matte) as shown or directed. The rate to include cost of all necessary hardware viz., cabinets hinges, locks, handles, tower bolts etc., all complete as per the architectural drawings and as specified and as directed by the Engineer-in-charge 
Make: HAFELE, HETTICH or Godrej</t>
  </si>
  <si>
    <t>450mm depth</t>
  </si>
  <si>
    <t>600mm depth</t>
  </si>
  <si>
    <t>750mm depth</t>
  </si>
  <si>
    <t>1250mm depth</t>
  </si>
  <si>
    <t xml:space="preserve">Provding and fixing a working counter of size (1500x600)mm made in 18 mm thick Commercial BWP Plywood for top, side support, drawer unit, drawer fascia. To use 12 mm thk. commercial BWP Plywood for table appron, drawer sides and back, 6 mm thk. commercial BWP Plywood for drawer bottoms with working table space ht. 750 mm and with finished ht. 1200 mm upto custumer top. All internal surfaces of table, appron, drawers, (all sides, bottom and top ) drawer box to be finished with 0.8 mm thk. approved white colour laminate (or as approved). All external surfaces of Table including  sides, drawer box, drawer facia to be finished with 1 mm thk. approved colour laminate. Arrangement for CPU, wire manager for computer and 100 mm x 38 mm teak wood foot rest with melamine polishing as per design/ drawing and instructions by Architect. </t>
  </si>
  <si>
    <t>Providing and fixing of storages upto height 1200mm and width 800mm made in 18 mm thick Commercial BWP Plywood , side support, drawer unit, drawer fascia. to be made as per the detail drawings and instruction given by the project manager. All internal surfaces of table, appron, drawers, (all sides, bottom and top ) drawer box to be finished with 0.8 mm thk. approved white colour laminate (or as approved). All external surfaces of Table including  sides, drawer box, drawer facia to be finished with 1 mm thk. approved colour laminate.All drawers to run on approved quality telescopic drawer channels of HAFELE, HETTICH or Godrej, Complete in all respects including approved quality metal keyboard with telescopic channel, Godrej/ ENOX drawer locks, 'D' shape .S.S. brass bush finished handles for drawers. The top of the storages to be covered in 6mm thick toughened glass fixed as per the details given by the architect.</t>
  </si>
  <si>
    <t xml:space="preserve">Providing and fixing in position laminate finished ledge made in 19 mm thick BWP Plywood to profile and shape as per the detail drawing. The BWP Plywood surface shall be finished in 12mm thick acryllic  of approved shade with edges finished as per detail and dwgs. All complete as per the architectural drawings and specified and as directed by the Engineer-in-charge. All drawers to run on approved quality telescopic drawer channels of HAFELE, HETTICH or Godrej, Complete in all respects including approved quality metal keyboard with telescopic channel, Godrej/ ENOX drawer locks, 'D' shape .S.S. brass bush finished handles for drawers. Arrangement for CPU, wire manager for computer and 100 mm x 38 mm teak wood foot rest with melamine polishing as per design/ drawing and instructions by Architect. 
 </t>
  </si>
  <si>
    <t xml:space="preserve">
Providing ,making and placing reception counter made in 18 mm thick Commercial BWP Plywood for top, side support, drawer unit, drawer fascia. To use 12 mm thk. BWP Plywood for table appron, drawer sides and back, 6 mm thk. BWP Plywood for drawer bottoms with working table space ht. 750 mm and with finished ht. 1200 mm upto custumer top. All internal surfaces of table, appron, drawers, (all sides, bottom and top ) drawer box to be finished with 0.8 mm thk. approved white colour laminate (or as approved). All external surfaces of Table including  sides, drawer box, drawer facia to be finished with 1 mm thk. approved colour laminate except customer top including sides and and working  top to be finished with acrylic  solid surface 12 mm thk (as per approved shade). All drawers to run on approved quality telescopic drawer channels of HAFELE, HETTICH or Godrej, Complete in all respects including approved quality metal keyboard with telescopic channel, Godrej/ ENOX drawer locks, 'D' shape .S.S. brass bush finished handles for drawers. Arrangement for CPU, wire manager for computer and 100 mm x 38 mm teak wood foot rest with melamine polishing as per design/ drawing and instructions by Architect. 
</t>
  </si>
  <si>
    <t>P/F Conference table of size (4500x1500x750) 19mm thick Bwp plyboard for top, Side support. All external surfaces of the table will be finished with 1mm thick laminate as per the selection whereas all internal will be finished in .8mm thick laminate. Provision for sockets, mike will be taken into cosideration on table surface along with wire manager with footrest of 100mm X 38mm teak wood with melamine polishing. The details will be done as per the detail drawings issued and instruction of project manager incharge.</t>
  </si>
  <si>
    <t>I</t>
  </si>
  <si>
    <t>Furniture Items</t>
  </si>
  <si>
    <t xml:space="preserve">Providing and fixing managers table of size 1500X600X750 with side unit of size 900x450x750 made of 19mm thick plywood with 1 mm thick laminate of approved shade(as per specification)on all external surface and .8mm thick on all internal surface. The side unit will have drawers as per the details and drawings given by the architect. including all necessary fittings.All drawers to run on approved quality telescopic drawer channels of HAFELE, HETTICH or Godrej, Complete in all respects including approved quality metal keyboard with telescopic channel, Godrej/ ENOX drawer locks, 'D' shape .S.S. brass bush finished handles for drawers. </t>
  </si>
  <si>
    <t xml:space="preserve">Providing and fixing discussion table of size 2400x1000x1000  made of 19mm thick plywood with 1 mm thick laminate of approved shade(as per specification)on all external surface and 100 mm x 38 mm teak wood foot rest with melamine polishing as per design/ drawing and instructions by Architect. </t>
  </si>
  <si>
    <t xml:space="preserve">Providing and fixing discussion table of size 1800x800x1000  made of 19mm thick plywood with 1 mm thick laminate of approved shade(as per specification)on all external surface and 100 mm x 38 mm teak wood foot rest with melamine polishing as per design/ drawing and instructions by Architect. </t>
  </si>
  <si>
    <t xml:space="preserve">Providing and fixing sofa set </t>
  </si>
  <si>
    <t>3 seater</t>
  </si>
  <si>
    <t>2 seater</t>
  </si>
  <si>
    <t>Single seater</t>
  </si>
  <si>
    <t>Providing and fixing couches</t>
  </si>
  <si>
    <t>Type -1</t>
  </si>
  <si>
    <t>Type-2</t>
  </si>
  <si>
    <t xml:space="preserve">Providing and fixing café table made in glass and ss section </t>
  </si>
  <si>
    <t>Providing Chairs</t>
  </si>
  <si>
    <t>Lounge Chair</t>
  </si>
  <si>
    <t>Visitor's Chair</t>
  </si>
  <si>
    <t>Executive Chair</t>
  </si>
  <si>
    <t>Lecture Chair</t>
  </si>
  <si>
    <t>Providing and Fixing center table made in clear glass supported on ss sections</t>
  </si>
  <si>
    <t>Civil and Interiors</t>
  </si>
  <si>
    <t xml:space="preserve">Name Of Work:- SITC of Conference Hall - 12 Pax </t>
  </si>
  <si>
    <t>AUDIO VIDEO SYSTEM</t>
  </si>
  <si>
    <t>Item Description</t>
  </si>
  <si>
    <t>Approved Makes</t>
  </si>
  <si>
    <t>Offered make/Model</t>
  </si>
  <si>
    <t>Price</t>
  </si>
  <si>
    <t>Supply, Installation, Testing and commissioning of Interactive flat panel display having display size as 86 inches or bigger, Backlit type- D (LED), lifetime of 50000 Hrs or higher. The resolution of the display should be 3840 x 2160(4K UHD) and contrast ratio should be 1200:1 or better, with minimum brightness as 350 cd/m2, the minimum connectivity should be Front: 1xUSB(PC) | 1xUSB(Android) | | 1xHDMI 2.0- IN Side: 1xHDMI-OUT | 1xSPDIF-OUT | 1xUSB(Touch) | 2xUSB(Android)1xDP-IN | 2xHDMI 2.0-IN Bottom: 1xLAN | 1xRS232-IN | 1xAUDIO-OUT | 1xPC AUDIO, The display should also have minimum 10 Wx 2 Built in speakers, touch response time as 6 ms or less, Frame/Structure of IFPD should have magnetic mechanism or other mechanism to hold up to two numbers of Stylus/Pen, The touch accuracy should be ± 1mm or better, Touch method should be Finger or touch pen or other solid(soft tip) object, Tempered glass should be 4T antiglare, Should have 1 OPS slot, Data from Mini PC should be shared wirelessly on multiple Phones/Tablets without any other hardware requirement. IFPD should allow user to share/mirror thecontent of Laptop/Desktop (Mac, Windows) and mobile device(ios,Android wirelessly,Wireless presentation should allow user to access their Laptop/Desktop through IFPD, Should have file download feature in smart phone just by scanning the QR code, 4 GB DDR, 16/32 GB internal storage, Android version 11 etc.</t>
  </si>
  <si>
    <t>Samsung/ LG/ Provac</t>
  </si>
  <si>
    <t>86" IFPD</t>
  </si>
  <si>
    <t>SITC of Cable Manager with wireless charging spot, table mount modular multi-Connection Solution with retractable Lid  with pass-through for 1 HDMI, 2 LAN, 2 Universal AC Power Outlet, etc.</t>
  </si>
  <si>
    <t>Kramer</t>
  </si>
  <si>
    <t>TBUS-1-KWC + T1AF-26 + TS-2U + WCP-2</t>
  </si>
  <si>
    <t>SITC of HDMI Transmitter over Cat 6 ( HDBaseT) up to 70m with Input 1 HDMI, Cat6 (HDBaseT) Output, 4K@60 4:4:4  support HDTV Compatible, HDCP 2.2 Compliant with CEC, IR and RS-232, Compliance : CE, ISO 9001, ISO 14001, OHSAS 18001, etc complete as required.</t>
  </si>
  <si>
    <t>TP-583T</t>
  </si>
  <si>
    <t>SITC of HDMI Receiver over Cat 6 ( HDBaseT) up to 70m with Input 1 Cat6 (HDBaseT), 1 HDMI Output, 1080p, 2K and 4K@60 4:4:4  support, HDTV Compatible, HDCP 2.2 Compliant with IR and RS-232, Compliance : CE, ISO 9001, ISO 14001, OHSAS 18001, etc complete as required.</t>
  </si>
  <si>
    <t>TP-583R</t>
  </si>
  <si>
    <t xml:space="preserve">Supply, installation, testing &amp; commissioning  Video bar  Conferencing Device with 6 microphones and 4k camera; Amplifier Power 20 W per channel, &lt; 0.3% distortion over frequency range; Frequency Response (–10 dB) 85 – 20,000 Hz; Maximum SPL @ 1 m 89 dB ; frequency response of microphone Frequency Response (±3 dB) 20 – 15,000 Hz; Pickup Range 6.0 m (19.7 ft); Field of View (FOV) 123° diagonal × 115° horizontal × 81° vertical; Lens Up to 5x digital zoom, detachable camera privacy cover (included); complete as reqd . 	</t>
  </si>
  <si>
    <t>K BAR</t>
  </si>
  <si>
    <t>Supply Installation Testing Commisioning of a Video Conference Server with the below specifications:- Max. Conference Microphones: 800, Frequency Response: 20 - 20kHz, Dynamic Range: &gt;85 dB, Auto PC Software for a controlled meeting, Anti-feedback control,  Audio Inputs &amp; Outputs to connect to the amplifier, speaker and microphone systems"</t>
  </si>
  <si>
    <t>OSL</t>
  </si>
  <si>
    <t>BSC CONTROL</t>
  </si>
  <si>
    <t>Supply Installation Testing &amp; Commissioning of a Chairman Unit with the below specifications:-  Press to Speak &amp; Priority Functions, Commence Vote Option, Built-in Spekaer system &amp; headphone output. Includes (1) 18" Gooseneck Microphone (true condenser, super-cardioid)</t>
  </si>
  <si>
    <t>BSC C1</t>
  </si>
  <si>
    <t>Supply Installation Testing &amp; Commissioning of a Delegate Unit with the below specifications:-  3-button Voting Options, Built-in Spekaer system &amp; headphone output. Includes (1) 18" Gooseneck Microphone (true condenser, super-cardioid)</t>
  </si>
  <si>
    <t>BSC D1</t>
  </si>
  <si>
    <t>SITC of celling Fullrange 5" Driver Speaker,  130° Conical, with 100v Transformer  New.., 140º Conical, with 100v Transformer Frequency Range 72 Hz - 20 kHz, with Sound pressure level at rated power peak  / 1 W (1 kHz, 1 m) 107  dB (SPL) or better ,Rated Power Continuous 20W Nominal Impedane "- 8 Ohms - 100/70 V - 5W, 10W, 20W"  including molding arrangement and custom ABS / metel / wooden box for Fire proof system etc as required.</t>
  </si>
  <si>
    <t>British acoustics</t>
  </si>
  <si>
    <t>CL-4</t>
  </si>
  <si>
    <t>SITC of Power Amplifier, 1 x 350W @ 70/100V, Audio Power Amplifier, 70 V / 100 V and 8 ohm outputs Dual inputs with priority switching 100 V input for slave operation on 100 V speaker line with Min 5 input -aux,  3 mic line input   Yes all required accessories etc. all complete etc. as reqd.</t>
  </si>
  <si>
    <t>Q350i</t>
  </si>
  <si>
    <t>Supply and Laying of 1.8 Meters USB Type-A to A patch cord in existing conduit.</t>
  </si>
  <si>
    <t>C-USB/AA-6</t>
  </si>
  <si>
    <t>Supply and Laying of 1.8 Meters USB Type-A to B patch cord in existing conduit.</t>
  </si>
  <si>
    <t>C-USB/AB-6</t>
  </si>
  <si>
    <t>Supply and Laying of 1.8 Meters 4K HDMI patch cord in existing conduit.</t>
  </si>
  <si>
    <t>C-HM/HM-6</t>
  </si>
  <si>
    <t>Supply and Laying of HDBaseT recommanded 23 AWG shielded CAT6A Cable with appropriate connectors   in existing conduit.</t>
  </si>
  <si>
    <t>BC-UNIKAT/LSHF-100M</t>
  </si>
  <si>
    <t>Supply and Laying of sheiled connector for 23 AWG shielded CAT6A Cable.</t>
  </si>
  <si>
    <t>CON-RJ45-3</t>
  </si>
  <si>
    <t xml:space="preserve">"Supply Installation Testing Commisioning of 2.5 SQMM 2 CORE Speaker Cable </t>
  </si>
  <si>
    <t>NETMAS</t>
  </si>
  <si>
    <t xml:space="preserve">"Supply Installation Testing Commisioningof  2 CORE 18AWG  Microphone  Cable </t>
  </si>
  <si>
    <t>TOTAL WITHOUT TAXES</t>
  </si>
  <si>
    <t>Name Of Work:- SITC of  SCENARIO ROOM-</t>
  </si>
  <si>
    <t xml:space="preserve">SITC of DLP, SSI, WUXGA, 5300 ISO lm, 91.5lbs, no lens, White  High-efficiency, contrast ratio 3000000, display type 0.64" 3 LCD, Resolution WUXGA (1920x1200), Solid State Laser Phosphor etc. complete as required.  </t>
  </si>
  <si>
    <t>christie</t>
  </si>
  <si>
    <t>LWU530-APS</t>
  </si>
  <si>
    <t>SITC of HDMI Transmitter over Cat 6 ( HDBaseT) up to 70m with Input 1 HDMI, 1 Cat6 (HDBaseT) Output, 2K and 4K support, HDTV Compatible, HDCP 2.2 Compliant with IR and RS-232 etc complete as required. (Make:- Kramer)</t>
  </si>
  <si>
    <t>SITC of HDMI Receiver over Cat 6 ( HDBaseT) upto 70 meter with Inputs 1 Cat6 (HDBaseT), 1 HDMI Output, 2K and 4K support, HDTV Compatible, HDCP Compliant with IR and RS-232 etc complete as required. (Make:- Kramer)</t>
  </si>
  <si>
    <t>SITC of Motorized Projection Screen matte white surface in 1.1 gain of dimension 108" x 144" having 4 side black masking best for ultra HD/4K movie radio frequency control motorised system etc. complete with installation as per site requirement.</t>
  </si>
  <si>
    <t>DA TUNE</t>
  </si>
  <si>
    <t xml:space="preserve">SITC of heavy duty  projector mount etc. complete as required.	</t>
  </si>
  <si>
    <t>CUSTOM</t>
  </si>
  <si>
    <t>SITC of 4K PTZ Camera with 12x Optical Zoom and 16x digital zoom, 4K 60fps clear video, 8.51 megapixel CMOS image sensor, Ultra–low CMOS image sensors plus 2D and 3D DNR technology, 255 presets views, Plug and play connection with a USB cable, USB 3.0: On a USB type B connector, HDMI output on HDMI connector, 3G-SDI output on BNC connector, Audio Line In: On a 3.5mm mini jack, RJ-45: 10/100/1000M Adaptive Ethernet Port, RS-232 IN &amp; Out: : On 8 pin Min DIN connectors, RS-485: On a 2–pin phoenix connector,Video resolutions: 1080P60, 1080P50, 1080I60, 1080I50, 1080P30, 1080P25, 720P60, 720P50, 4KP25, 4KP30, Lens: 12x, f = 4.4mm ~ 52.8mm, F1.8 ~ F2.6, Backlight Compensation: Support, Video S/N: ≥55dB, Horizontal Angle of View: 71° ~ 8.2°, Vertical Angle of View: 42.7° ~ 4.5°, Horizontal Rotation Range: ±170°, Vertical Rotation Range: ±30°, Pan Speed Range: 1.6°/s ~ 76°/s, Tilt Speed Range: 0.5°/s ~ 15°/s, H &amp; V Flip: Support, Control options: Embedded web pages, RS–232 protocol and IR transmitter remote included, Certification: Safety: CE, FCC &amp; Environmental:  RoHs, Reach, etc.</t>
  </si>
  <si>
    <t>SITC of Multiviewer with quad view, dual view (PIP &amp; PnP), matrix view, 2x2 video wall view outputs, 4 HDMI inputs and 4 scaled HDMI outputs, HDTV and HDCP compliant, bezel correction options, Multiple Aspect Ratio Selections — Full, 4:3, 16:9 and best fit, 4 Preset Memory Locations, supports video resolution up to 1080p@60Hz, Flexible Control Options - Front panel buttons, IR remote control with OSD (On−Screen Display), RS−232, Ethernet with built−in Web browser, Should have Multiple Output Aspect Ratios,  Certification: CE, ISO 9001, ISO 14001, ISO 18001 etc.</t>
  </si>
  <si>
    <t>SITC of 4K@60Hz 4:4:4 6X2 HDMI Switcher, 6 HDMI inputs , 2 HDMI Outputs, audio embedding for each HDMI inputs &amp; audio de-embedding for each HDMI output, 8 balanced audio stereo audio outputs, 2K and 4K support, HDCP Compliant 1.4 &amp; 2.2 both, data rate 18Gbps, supports HDR10, 24x24 audio matrix (8 embedded digital inputs + 8 analog inputs + 8 ARC inputs and 8 digital outputs + 8 analog outputs + 8 ARC outputs), Save up to 16 preset configurations, Automatic input selection based on priority selection or last connected input,  Embedded Pattern Generator, Controllable through Ethernet and RS-232, Certification: CE, ISO 9001, ISO 14001, OHSAS 18001, etc complete as required.</t>
  </si>
  <si>
    <t xml:space="preserve"> Supplying, Installation, Testing and Commissioning of 6 X4" or better  columms  two-Way Speaker with a Frequency Response (-3dB/-10dB): 85Hz-20KHz; Long Term Program Power Handling of ≥60W (at Nominal Impedance of 8 ohms). The Loudspeaker should have a Sensitivity
(1W/1m) &gt;86dB  or better with a Max. SPL (Peak) &gt;116dB. The
Sound Dispersion should be 90° x 60° or better; including  SITC of OEM speaker bracket complete etc. as required.</t>
  </si>
  <si>
    <t>C 6</t>
  </si>
  <si>
    <t>4 core 10 sq.mm</t>
  </si>
  <si>
    <t>VERTICAL TPN DISTRIBUTION BOARDS</t>
  </si>
  <si>
    <t>Raw Power &amp; Lighting: 4 Way Dopuble Door VTPN DB with 1 No. 100A 3P 16kA MCCB Incoming and 4 No.s  40A 3P 10kA C Curve MCBs as Outgoings</t>
  </si>
  <si>
    <t>No.s</t>
  </si>
  <si>
    <t>UPS Distribution: 4 Way Dopuble Door VTPN DB with 1 No. 63A 3P 16kA MCCB Incoming and 4 No.s  40A 3P 10kA D Curve MCBs as Outgoings</t>
  </si>
  <si>
    <t>HVAC: 4 Way Dopuble Door VTPN DB with 1 No. 63A 3P 16kA MCCB Incoming and 4 No.s  32A 3P 10kA C Curve MCBs as Outgoings</t>
  </si>
  <si>
    <t>Type  A (Power)</t>
  </si>
  <si>
    <t>TPN DB, 24 Nos.10/16 Amps SP MCB’s as outgoing  with  3 Nos. 40 amps. DP RCCB’s  of  100 mA leakage current and 1No. 40 Amps 4 pole MCB isolator as incomer with separate  neutral link for each phase. (All MCB shall be "C" Curve.)</t>
  </si>
  <si>
    <t>TPN DB, 18 Nos.10/16 Amps SP MCB’s as outgoing  with  3 Nos. 32 amps. DP RCCB’s  of  100 mA leakage current and 1No. 32 Amps 4 pole MCB isolator as incomer with separate  neutral link for each phase. (All MCB shall be "C" Curve.)</t>
  </si>
  <si>
    <t>Type  B (Lighting)</t>
  </si>
  <si>
    <t>TPN DB, 24 Nos.10/16 Amps SP MCB’s as outgoing  with  3 Nos. 40 amps. DP RCCB’s  of  100 mA leakage current and 1No. 40 Amps 4 pole MCB isolator as incomer with separate  neutral link for each phase.(All MCB shall be "C" Curve.)</t>
  </si>
  <si>
    <t>Type  C (UPS power and Emergency Lighting)</t>
  </si>
  <si>
    <t>TPN DB, 24 Nos.10/16 Amps SP MCB’s as outgoing  with  3 Nos. 40 amps. DP RCCB’s  of  100 mA leakage current and 1No. 40 Amps 4 pole MCB isolator as incomer with separate  neutral link for each phase.(All MCB shall be "D" Curve.)</t>
  </si>
  <si>
    <t>Type D (ACDB)</t>
  </si>
  <si>
    <t>TPN DB 12 No. 10/16 Amps SP MCB as outgoing with 3 No.s 32 Amps DP  RCCBs of 30 mA leakage current and 40 Amps 4 pole MCB isolator as incomer with separate  neutral link for each phase.(All MCB shall be "C" Curve.)</t>
  </si>
  <si>
    <t>48 port jack panel</t>
  </si>
  <si>
    <t>Refurbishment and Cleaning of existing existing toilets and fittings</t>
  </si>
  <si>
    <r>
      <t xml:space="preserve">Providing and fixing </t>
    </r>
    <r>
      <rPr>
        <b/>
        <sz val="10"/>
        <color rgb="FFFF0000"/>
        <rFont val="Calibri"/>
        <family val="2"/>
        <scheme val="minor"/>
      </rPr>
      <t>3M dusted/Frosted sparkle</t>
    </r>
    <r>
      <rPr>
        <sz val="10"/>
        <rFont val="Calibri"/>
        <family val="2"/>
        <scheme val="minor"/>
      </rPr>
      <t xml:space="preserve"> film of 50 microns thickness of approved shade and design over glass doors, glass partitions and wherever required s per drawing and as directed by Architect/ Engineer-in-Charge to the complete satisfaction. Film shall be fixed to the glazing with proper tools and arrangements with zero air bubble trapped in.</t>
    </r>
  </si>
  <si>
    <t>Designer (Machine cut)</t>
  </si>
  <si>
    <r>
      <t xml:space="preserve">Providing and fixing vinyl wall covering having silk look ton-sur-ton stripe with a subtle sheen in a rich colour palette of composition vinyl finishing coat on a woven cotton backing of width </t>
    </r>
    <r>
      <rPr>
        <sz val="10"/>
        <color theme="1"/>
        <rFont val="Calibri"/>
        <family val="2"/>
      </rPr>
      <t xml:space="preserve"> as per approved make &amp; sample on POP/ Gypboard surfaces with suitable addhesive to be executed by specialist agency as per manufacturers specification. Minimum of 10yrs gaurantee required. (Base rate 175 Rs /sqft)</t>
    </r>
  </si>
  <si>
    <t>Providing &amp; applying DUCO paint Finish</t>
  </si>
  <si>
    <t>PVC surface</t>
  </si>
  <si>
    <t>Counter Tops and Ledge and Facia 
Providing and fixing 18mm thick Granite counter top, back splash and fascia, ledges, bands on walls complete laid over 19mm water proof ply (bwp) with synthetic resin as approved including 37mm x 37mm  granite moulding including openings for sinks, providing grooves, polishing, chamfering, nosing as required etc. wherever required all complete. (Basic rate of Stone Rs. 120/- per sqft)</t>
  </si>
  <si>
    <t>Providing and fixing in position Trap Doors in False Ceiling suspended from RCC slab with dash fasteners, hangers and necessary hanging arrangements, 2nd class teak wooden framework 2" x 2" etc. made out of 16mm thick BWP ply finished with both side laminate  approved shade on all exposed surfaces with all necessary hardwares and fittings etc., trap door to be in level with the surrounding ceiling all complete.</t>
  </si>
  <si>
    <t>Wall finish</t>
  </si>
  <si>
    <t>J</t>
  </si>
  <si>
    <t>Meranti wood</t>
  </si>
  <si>
    <t>Providing and fixing Pin-up board made of 12mm thick cellotex board over 6mm thick commercial ply backing covered with MAX green fabric as approved, fixed to wall with screws &amp; surrounded with steam beech wood moulding of size 30mm x 19mm with melamine polishing etc all complete as per approved design and drawing. (Basic cost of fabric to be taken as Rs. 150/- per Rmtr. for width of 1.2mtrs.)</t>
  </si>
  <si>
    <t xml:space="preserve"> Item Description </t>
  </si>
  <si>
    <t>Rate (Rs)</t>
  </si>
  <si>
    <t xml:space="preserve"> Total Cost </t>
  </si>
  <si>
    <t>Makes</t>
  </si>
  <si>
    <t>Supply, Installation, Testing &amp; Commissioning of Medical Gas Pipeline System : -</t>
  </si>
  <si>
    <t>Oxygen System</t>
  </si>
  <si>
    <t>1 + 1 size Manifold complete with middle frame with chain for individual cylinder (bulk cylinder D-type) along with Non-Return Values for every cylinder and copper tail pipes complete in all respectThe Oxygen Manifold should be hydraulically tested to 3500 psig pressure. (Cylinders not included in the cost)</t>
  </si>
  <si>
    <t>Sami Automatic Gas Control Panel for Oxygen complete in all respect - Fitted with piston type regulators.</t>
  </si>
  <si>
    <t>Aktiv</t>
  </si>
  <si>
    <t>Terminal units  with probes(outlets, CE Marked)</t>
  </si>
  <si>
    <t>Draeger / Beacon Medaes / Aktiv</t>
  </si>
  <si>
    <t>Oxygen flowmeter with humidifier bottle complete in all respect</t>
  </si>
  <si>
    <t>HP tubing flexible having antistatic core as per ISO with proper colour coded complete in all
respect</t>
  </si>
  <si>
    <t>Mtrs.</t>
  </si>
  <si>
    <t>Nitrous Oxide System</t>
  </si>
  <si>
    <r>
      <t xml:space="preserve">1 + 1 size Manifold complete with middle frame with chain for individual cylinder (bulk cylinder D-type) along with Non-Return Values for every cylinder and copper tail pipes
complete in all respect.The </t>
    </r>
    <r>
      <rPr>
        <b/>
        <u/>
        <sz val="16"/>
        <rFont val="Arial"/>
        <family val="2"/>
      </rPr>
      <t xml:space="preserve">Nitrous Oxide </t>
    </r>
    <r>
      <rPr>
        <sz val="16"/>
        <rFont val="Arial"/>
        <family val="2"/>
      </rPr>
      <t xml:space="preserve">  Manifold should be hydraulically tested to 3500 psig pressure. (Cylinders not included in the cost)</t>
    </r>
  </si>
  <si>
    <t>Semi Automatic Gas Control Panel for Nitrous Oxide Gas complete in all respect</t>
  </si>
  <si>
    <t>Terminal units (Gas outlets ) with probes(Gas outlets, CE Marked)</t>
  </si>
  <si>
    <t>HP tubing flexible having antistatic core as per ISO with proper colour coded complete in all respect</t>
  </si>
  <si>
    <t>Compressed Air System</t>
  </si>
  <si>
    <t>Terminal units with probes(e Gas outlets, CE Marked) Air 4 Bar</t>
  </si>
  <si>
    <t>HP tubing flexible having antistatic core as per ISO with proper colour coded as per Technical Specification enclosed complete in all respect</t>
  </si>
  <si>
    <t>Vacuum Pump System</t>
  </si>
  <si>
    <t>Compressed System comprises of Tank floor mounted compatible dryer &amp; filtration system complete in all respect.
two compressor working &amp; one as standby
Duplex Rotary Vane Vacuum Pump + Duplex Bacteria Filtration + 500Ltr. Tank.</t>
  </si>
  <si>
    <t>Atlas copco</t>
  </si>
  <si>
    <t>Terminal units with probes(e Gas outlets, CE Marked)Vacuum</t>
  </si>
  <si>
    <t>(-760 - 0) mm Hg WARD SUCTION UNIT FOR ADULT APPLICATION WITH 63 MM DIAL GUAGE DIRECT MOUNTING TYPE WITH TRAP BOTTLE &amp; REPLACEABLE BACTERIA FILTER (0.2 micron) WITH 1000 ML ALL POLYCARBONATE JAR</t>
  </si>
  <si>
    <t>THEATRE SUCTION TROLLEY WITH STAINLESS STEEL BASE , STAND, 2200 ML TOTAL POLYCARBONATE JARS, ADULT SUCTION REGULATOR &amp; TRAP BOTTLE WITH HYDROPHOBIC BACTERIA FILTER</t>
  </si>
  <si>
    <t>Copper Pipe
Copper pipes unes will be solid drawn, seamless, deoxidized, non arsenical half hard, tempered and degesed, manufactured asper EN 1057 part I, Table X of 1971 and chemical composition as per BS-6017 of 1981, Table  2, Cu-DHP. complete in all respect (including Colour as per IS 2379-1990)</t>
  </si>
  <si>
    <t>12 mm OD x 0.9 mm thick</t>
  </si>
  <si>
    <t>Mtr.</t>
  </si>
  <si>
    <t>Maxflow(Fiitings &amp; Valves From RB / Conex)</t>
  </si>
  <si>
    <t>15 mm OD x 1 mm thick</t>
  </si>
  <si>
    <t>22 mm OD x 1 mm thick</t>
  </si>
  <si>
    <t>28 mm OD x 1 mm thick</t>
  </si>
  <si>
    <t>Isolation Valve</t>
  </si>
  <si>
    <t>15 mm</t>
  </si>
  <si>
    <t>RB / Conex</t>
  </si>
  <si>
    <t>22 mm</t>
  </si>
  <si>
    <t>28 mm</t>
  </si>
  <si>
    <t>Zonal Valve Box</t>
  </si>
  <si>
    <t>4 Gas</t>
  </si>
  <si>
    <t>GST18%</t>
  </si>
  <si>
    <t>Grand Total</t>
  </si>
  <si>
    <t>Qty.</t>
  </si>
  <si>
    <t>CEILING SUSPENDED UNIT (CSU)</t>
  </si>
  <si>
    <r>
      <t>Supply Air Stream:- 
1</t>
    </r>
    <r>
      <rPr>
        <b/>
        <sz val="10"/>
        <rFont val="Times New Roman"/>
        <family val="1"/>
      </rPr>
      <t xml:space="preserve">) </t>
    </r>
    <r>
      <rPr>
        <sz val="10"/>
        <rFont val="Times New Roman"/>
        <family val="1"/>
      </rPr>
      <t xml:space="preserve">Filter section consisting of pre filter and microvee/fine filter . Pre-filter section shall be with non woven synthetic  media  of  10 micron  particle  size  with an efficiency  of  90%, 
2) Belt type centrifugal Fan (with min. 70% efficiency) with blower motor, drive and flexible duct connection.  The supply fan shall be provided with variable frequency drive and input / output signal compatible to BMS system.
3) 6/8 row deep cooling coil
5) Discharge plenum section.
6)  Mixing Box comprising of damper &amp; filter section.
</t>
    </r>
  </si>
  <si>
    <t>6 TR CSU</t>
  </si>
  <si>
    <t>7 TR CSU</t>
  </si>
  <si>
    <t>9 TR CSU</t>
  </si>
  <si>
    <t>12 TR CSU</t>
  </si>
  <si>
    <t>P/F OT light Mach LED 3sc + LED 2sc
(160000 Lux + 130000 Lux)
Dr. Mach Double Arm Ceiling mount Ot Lamp Combination on Central Axix with standard accessories</t>
  </si>
  <si>
    <t>Electrical and Fire</t>
  </si>
  <si>
    <t>Annexure-II</t>
  </si>
  <si>
    <t>HVAC WORKS(LOW SIDE)</t>
  </si>
  <si>
    <t>Annexure-IV</t>
  </si>
  <si>
    <t>Annexure-V</t>
  </si>
  <si>
    <t>CCTV</t>
  </si>
  <si>
    <t>Annexure-VI-A</t>
  </si>
  <si>
    <t>Annexure-VI-B</t>
  </si>
  <si>
    <t>Annexure-VII</t>
  </si>
  <si>
    <t>MGPS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</si>
</sst>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9">
    <numFmt numFmtId="41" formatCode="_ * #,##0_ ;_ * \-#,##0_ ;_ * &quot;-&quot;_ ;_ @_ "/>
    <numFmt numFmtId="44" formatCode="_ &quot;₹&quot;\ * #,##0.00_ ;_ &quot;₹&quot;\ * \-#,##0.00_ ;_ &quot;₹&quot;\ * &quot;-&quot;??_ ;_ @_ "/>
    <numFmt numFmtId="43" formatCode="_ * #,##0.00_ ;_ * \-#,##0.00_ ;_ * &quot;-&quot;??_ ;_ @_ "/>
    <numFmt numFmtId="164" formatCode="_(&quot;₹&quot;* #,##0.00_);_(&quot;₹&quot;* \(#,##0.00\);_(&quot;₹&quot;* &quot;-&quot;??_);_(@_)"/>
    <numFmt numFmtId="165" formatCode="_(* #,##0.00_);_(* \(#,##0.00\);_(* &quot;-&quot;??_);_(@_)"/>
    <numFmt numFmtId="166" formatCode="_(&quot;$&quot;* #,##0_);_(&quot;$&quot;* \(#,##0\);_(&quot;$&quot;* &quot;-&quot;_);_(@_)"/>
    <numFmt numFmtId="167" formatCode="_(&quot;$&quot;* #,##0.00_);_(&quot;$&quot;* \(#,##0.00\);_(&quot;$&quot;* &quot;-&quot;??_);_(@_)"/>
    <numFmt numFmtId="168" formatCode="0.0"/>
    <numFmt numFmtId="169" formatCode="_(* #,##0_);_(* \(#,##0\);_(* &quot;-&quot;??_);_(@_)"/>
    <numFmt numFmtId="170" formatCode="[$-4009]General"/>
    <numFmt numFmtId="171" formatCode="#,##0.00&quot; &quot;;&quot; (&quot;#,##0.00&quot;)&quot;;&quot; -&quot;#&quot; &quot;;@&quot; &quot;"/>
    <numFmt numFmtId="172" formatCode="0&quot; &quot;;&quot; (&quot;0&quot;)&quot;;&quot; -&quot;#&quot; &quot;;@&quot; &quot;"/>
    <numFmt numFmtId="173" formatCode="&quot;$&quot;#,##0&quot; &quot;;&quot;($&quot;0&quot;)&quot;"/>
    <numFmt numFmtId="174" formatCode="#,##0.0"/>
    <numFmt numFmtId="175" formatCode="0.000"/>
    <numFmt numFmtId="176" formatCode="#,##0.0000_);\(#,##0.0000\)"/>
    <numFmt numFmtId="177" formatCode="General_)"/>
    <numFmt numFmtId="178" formatCode="&quot;$&quot;#,##0;\-&quot;$&quot;#,##0"/>
    <numFmt numFmtId="179" formatCode="#,##0;\-#,##0;&quot;-&quot;"/>
    <numFmt numFmtId="180" formatCode="_ &quot;Rs.&quot;\ * #,##0_ ;_ &quot;Rs.&quot;\ * \-#,##0_ ;_ &quot;Rs.&quot;\ * &quot;-&quot;_ ;_ @_ "/>
    <numFmt numFmtId="181" formatCode="\£#,##0;[Red]&quot;-£&quot;#,##0"/>
    <numFmt numFmtId="182" formatCode="#,##0.000_);\(#,##0.000\)"/>
    <numFmt numFmtId="183" formatCode="_(* #,##0.00000_);_(* \(#,##0.00000\);_(* &quot;-&quot;??_);_(@_)"/>
    <numFmt numFmtId="184" formatCode="_-* #,##0.00_-;\-* #,##0.00_-;_-* &quot;-&quot;??_-;_-@_-"/>
    <numFmt numFmtId="185" formatCode="_(* #,##0.0_);_(* \(#,##0.0\);_(* \-??_);_(@_)"/>
    <numFmt numFmtId="186" formatCode="_-* #,##0.00\ _m_k_-;\-* #,##0.00\ _m_k_-;_-* &quot;-&quot;??\ _m_k_-;_-@_-"/>
    <numFmt numFmtId="187" formatCode="&quot;Rs.&quot;\ #,##0;&quot;Rs.&quot;\ \-#,##0"/>
    <numFmt numFmtId="188" formatCode="&quot;Rs.&quot;\ #,##0.00;[Red]&quot;Rs.&quot;\ \-#,##0.00"/>
    <numFmt numFmtId="189" formatCode="0.00&quot;.&quot;"/>
    <numFmt numFmtId="190" formatCode="#,##0\ &quot;$&quot;_);\(#,##0\ &quot;$&quot;\)"/>
    <numFmt numFmtId="191" formatCode="#,##0.0;\-#,##0.0"/>
    <numFmt numFmtId="192" formatCode="0###0"/>
    <numFmt numFmtId="193" formatCode="\$#,##0.00;[Red]\-\$#,##0.00"/>
    <numFmt numFmtId="194" formatCode="&quot;$&quot;#,##0.00;[Red]\-&quot;$&quot;#,##0.00"/>
    <numFmt numFmtId="195" formatCode="#,##0.000000000;[Red]\-#,##0.000000000"/>
    <numFmt numFmtId="196" formatCode="#,##0_);[Red]\(#,##0\);;@"/>
    <numFmt numFmtId="197" formatCode="_-&quot;€&quot;\ * #,##0.00_-;\-&quot;€&quot;\ * #,##0.00_-;_-&quot;€&quot;\ * &quot;-&quot;??_-;_-@_-"/>
    <numFmt numFmtId="198" formatCode="General\ ;[Red]\(General\)"/>
    <numFmt numFmtId="199" formatCode="#,##0.0000000_);\(#,##0.0000000\)"/>
    <numFmt numFmtId="200" formatCode="_-* #,##0_-;\-* #,##0_-;_-* &quot;-&quot;_-;_-@_-"/>
    <numFmt numFmtId="201" formatCode="_-* #,##0\ _F_-;\-* #,##0\ _F_-;_-* &quot;-&quot;\ _F_-;_-@_-"/>
    <numFmt numFmtId="202" formatCode="_-* #,##0.00\ _F_-;\-* #,##0.00\ _F_-;_-* &quot;-&quot;??\ _F_-;_-@_-"/>
    <numFmt numFmtId="203" formatCode="_ * #,##0_)\ &quot;$&quot;_ ;_ * \(#,##0\)\ &quot;$&quot;_ ;_ * &quot;-&quot;_)\ &quot;$&quot;_ ;_ @_ "/>
    <numFmt numFmtId="204" formatCode="_ * #,##0.00_)\ &quot;$&quot;_ ;_ * \(#,##0.00\)\ &quot;$&quot;_ ;_ * &quot;-&quot;??_)\ &quot;$&quot;_ ;_ @_ "/>
    <numFmt numFmtId="205" formatCode="0.00_)"/>
    <numFmt numFmtId="206" formatCode="\ #,##0\/\-"/>
    <numFmt numFmtId="207" formatCode="mm/dd/yy"/>
    <numFmt numFmtId="208" formatCode="0##0"/>
    <numFmt numFmtId="209" formatCode="_-&quot;L.&quot;\ * #,##0_-;\-&quot;L.&quot;\ * #,##0_-;_-&quot;L.&quot;\ * &quot;-&quot;_-;_-@_-"/>
    <numFmt numFmtId="210" formatCode="_-&quot;L.&quot;\ * #,##0.00_-;\-&quot;L.&quot;\ * #,##0.00_-;_-&quot;L.&quot;\ * &quot;-&quot;??_-;_-@_-"/>
    <numFmt numFmtId="211" formatCode="_ &quot;Fr.&quot;\ * #,##0_ ;_ &quot;Fr.&quot;\ * \-#,##0_ ;_ &quot;Fr.&quot;\ * &quot;-&quot;_ ;_ @_ "/>
    <numFmt numFmtId="212" formatCode="_ &quot;Fr.&quot;\ * #,##0.00_ ;_ &quot;Fr.&quot;\ * \-#,##0.00_ ;_ &quot;Fr.&quot;\ * &quot;-&quot;??_ ;_ @_ "/>
    <numFmt numFmtId="213" formatCode="_-&quot;$&quot;* #,##0_-;\-&quot;$&quot;* #,##0_-;_-&quot;$&quot;* &quot;-&quot;_-;_-@_-"/>
    <numFmt numFmtId="214" formatCode="_-&quot;$&quot;* #,##0.00_-;\-&quot;$&quot;* #,##0.00_-;_-&quot;$&quot;* &quot;-&quot;??_-;_-@_-"/>
    <numFmt numFmtId="215" formatCode="&quot;\&quot;#,##0.00;[Red]&quot;\&quot;\-#,##0.00"/>
    <numFmt numFmtId="216" formatCode="&quot;\&quot;#,##0;[Red]&quot;\&quot;\-#,##0"/>
    <numFmt numFmtId="217" formatCode="#,##0\ &quot;BF&quot;;[Red]\-#,##0\ &quot;BF&quot;"/>
    <numFmt numFmtId="218" formatCode="_-&quot;£&quot;* #,##0.00_-;\-&quot;£&quot;* #,##0.00_-;_-&quot;£&quot;* &quot;-&quot;??_-;_-@_-"/>
    <numFmt numFmtId="219" formatCode="#,##0.00\ ;&quot; (&quot;#,##0.00\);&quot; -&quot;#\ ;@\ "/>
  </numFmts>
  <fonts count="159">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Times New Roman"/>
      <family val="1"/>
    </font>
    <font>
      <b/>
      <sz val="10"/>
      <name val="Times New Roman"/>
      <family val="1"/>
    </font>
    <font>
      <b/>
      <u/>
      <sz val="10"/>
      <name val="Times New Roman"/>
      <family val="1"/>
    </font>
    <font>
      <sz val="10"/>
      <name val="Arial"/>
      <family val="2"/>
    </font>
    <font>
      <sz val="10"/>
      <name val="Helv"/>
      <charset val="204"/>
    </font>
    <font>
      <u/>
      <sz val="10"/>
      <name val="Times New Roman"/>
      <family val="1"/>
    </font>
    <font>
      <sz val="10"/>
      <color rgb="FFFF0000"/>
      <name val="Times New Roman"/>
      <family val="1"/>
    </font>
    <font>
      <sz val="10"/>
      <color theme="1"/>
      <name val="Times New Roman"/>
      <family val="1"/>
    </font>
    <font>
      <b/>
      <sz val="10"/>
      <color theme="1"/>
      <name val="Times New Roman"/>
      <family val="1"/>
    </font>
    <font>
      <b/>
      <u/>
      <sz val="11"/>
      <name val="Californian FB"/>
      <family val="1"/>
    </font>
    <font>
      <sz val="11"/>
      <name val="Californian FB"/>
      <family val="1"/>
    </font>
    <font>
      <b/>
      <sz val="11"/>
      <name val="Californian FB"/>
      <family val="1"/>
    </font>
    <font>
      <i/>
      <sz val="11"/>
      <name val="Californian FB"/>
      <family val="1"/>
    </font>
    <font>
      <b/>
      <u/>
      <sz val="16"/>
      <name val="Californian FB"/>
      <family val="1"/>
    </font>
    <font>
      <sz val="10"/>
      <name val="Californian FB"/>
      <family val="1"/>
    </font>
    <font>
      <b/>
      <u/>
      <sz val="10"/>
      <name val="Californian FB"/>
      <family val="1"/>
    </font>
    <font>
      <i/>
      <sz val="10"/>
      <name val="Californian FB"/>
      <family val="1"/>
    </font>
    <font>
      <b/>
      <sz val="10"/>
      <name val="Californian FB"/>
      <family val="1"/>
    </font>
    <font>
      <b/>
      <i/>
      <u/>
      <sz val="10"/>
      <name val="Californian FB"/>
      <family val="1"/>
    </font>
    <font>
      <sz val="10"/>
      <color rgb="FF000000"/>
      <name val="Times New Roman"/>
      <family val="1"/>
    </font>
    <font>
      <sz val="9"/>
      <name val="Californian FB"/>
      <family val="1"/>
    </font>
    <font>
      <sz val="10"/>
      <color rgb="FFFF0000"/>
      <name val="Californian FB"/>
      <family val="1"/>
    </font>
    <font>
      <sz val="10"/>
      <color rgb="FF000000"/>
      <name val="Arial1"/>
    </font>
    <font>
      <sz val="10"/>
      <color rgb="FF000000"/>
      <name val="Century Gothic"/>
      <family val="2"/>
    </font>
    <font>
      <sz val="11"/>
      <color rgb="FF000000"/>
      <name val="Arial1"/>
    </font>
    <font>
      <sz val="11"/>
      <color rgb="FF000000"/>
      <name val="Calibri"/>
      <family val="2"/>
    </font>
    <font>
      <sz val="10"/>
      <color rgb="FF000000"/>
      <name val="Courier New"/>
      <family val="3"/>
    </font>
    <font>
      <b/>
      <sz val="12"/>
      <name val="Times New Roman"/>
      <family val="1"/>
    </font>
    <font>
      <b/>
      <sz val="11"/>
      <name val="Times New Roman"/>
      <family val="1"/>
    </font>
    <font>
      <sz val="10"/>
      <name val="Calibri"/>
      <family val="2"/>
      <scheme val="minor"/>
    </font>
    <font>
      <b/>
      <u/>
      <sz val="11"/>
      <name val="Times New Roman"/>
      <family val="1"/>
    </font>
    <font>
      <sz val="10"/>
      <name val="Arial"/>
      <family val="2"/>
    </font>
    <font>
      <sz val="11"/>
      <color rgb="FF000000"/>
      <name val="Calibri1"/>
    </font>
    <font>
      <sz val="10"/>
      <name val="Arial"/>
      <family val="2"/>
    </font>
    <font>
      <sz val="8"/>
      <name val="Arial"/>
      <family val="2"/>
    </font>
    <font>
      <u/>
      <sz val="10"/>
      <color indexed="12"/>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1"/>
      <color indexed="8"/>
      <name val="Calibri"/>
      <family val="2"/>
    </font>
    <font>
      <sz val="11"/>
      <color indexed="10"/>
      <name val="Calibri"/>
      <family val="2"/>
    </font>
    <font>
      <sz val="12"/>
      <name val="Times New Roman"/>
      <family val="1"/>
    </font>
    <font>
      <sz val="10"/>
      <name val="Helv"/>
      <family val="2"/>
    </font>
    <font>
      <sz val="10"/>
      <name val="Arial"/>
      <family val="2"/>
      <charset val="204"/>
    </font>
    <font>
      <sz val="14"/>
      <name val="AngsanaUPC"/>
      <family val="1"/>
    </font>
    <font>
      <sz val="11"/>
      <name val="Arial"/>
      <family val="2"/>
    </font>
    <font>
      <sz val="10"/>
      <name val="Helv"/>
    </font>
    <font>
      <sz val="7"/>
      <name val="Helv"/>
    </font>
    <font>
      <sz val="12"/>
      <name val="Tms Rmn"/>
    </font>
    <font>
      <b/>
      <sz val="10"/>
      <name val="MS Sans Serif"/>
      <family val="2"/>
    </font>
    <font>
      <sz val="10"/>
      <name val="MS Sans Serif"/>
      <family val="2"/>
    </font>
    <font>
      <sz val="12"/>
      <name val="¹UAAA¼"/>
      <family val="3"/>
      <charset val="129"/>
    </font>
    <font>
      <sz val="12"/>
      <name val="¹ÙÅÁÃ¼"/>
      <charset val="129"/>
    </font>
    <font>
      <sz val="10"/>
      <color indexed="8"/>
      <name val="Arial"/>
      <family val="2"/>
    </font>
    <font>
      <b/>
      <sz val="10"/>
      <name val="Helv"/>
    </font>
    <font>
      <sz val="11"/>
      <color indexed="8"/>
      <name val="Arial"/>
      <family val="2"/>
    </font>
    <font>
      <sz val="11"/>
      <color indexed="8"/>
      <name val="Corbel"/>
      <family val="2"/>
    </font>
    <font>
      <sz val="10"/>
      <name val="MS Serif"/>
      <family val="1"/>
    </font>
    <font>
      <sz val="11"/>
      <name val="Courier"/>
      <family val="3"/>
    </font>
    <font>
      <sz val="10"/>
      <name val="Century Gothic"/>
      <family val="2"/>
    </font>
    <font>
      <sz val="10"/>
      <color indexed="16"/>
      <name val="MS Serif"/>
      <family val="1"/>
    </font>
    <font>
      <sz val="10"/>
      <color indexed="10"/>
      <name val="Arial"/>
      <family val="2"/>
    </font>
    <font>
      <b/>
      <sz val="10"/>
      <name val="Century Gothic"/>
      <family val="2"/>
    </font>
    <font>
      <b/>
      <sz val="12"/>
      <name val="Arial"/>
      <family val="2"/>
    </font>
    <font>
      <b/>
      <sz val="15"/>
      <color indexed="54"/>
      <name val="Calibri"/>
      <family val="2"/>
    </font>
    <font>
      <b/>
      <sz val="13"/>
      <color indexed="54"/>
      <name val="Calibri"/>
      <family val="2"/>
    </font>
    <font>
      <b/>
      <sz val="11"/>
      <color indexed="54"/>
      <name val="Calibri"/>
      <family val="2"/>
    </font>
    <font>
      <u/>
      <sz val="9"/>
      <color indexed="12"/>
      <name val="Arial"/>
      <family val="2"/>
    </font>
    <font>
      <b/>
      <sz val="9"/>
      <name val="Arial"/>
      <family val="2"/>
    </font>
    <font>
      <b/>
      <sz val="11"/>
      <name val="Helv"/>
    </font>
    <font>
      <sz val="7"/>
      <name val="Small Fonts"/>
      <family val="2"/>
    </font>
    <font>
      <sz val="10"/>
      <name val="Courier"/>
      <family val="3"/>
    </font>
    <font>
      <b/>
      <i/>
      <sz val="16"/>
      <name val="Helv"/>
    </font>
    <font>
      <sz val="12"/>
      <name val="Arial"/>
      <family val="2"/>
    </font>
    <font>
      <b/>
      <sz val="10"/>
      <name val="Arial CE"/>
      <family val="2"/>
      <charset val="238"/>
    </font>
    <font>
      <sz val="7"/>
      <color indexed="10"/>
      <name val="Helv"/>
    </font>
    <font>
      <sz val="8"/>
      <name val="Helv"/>
    </font>
    <font>
      <b/>
      <u/>
      <sz val="10"/>
      <color indexed="18"/>
      <name val="Century Gothic"/>
      <family val="2"/>
    </font>
    <font>
      <u/>
      <sz val="9"/>
      <color indexed="36"/>
      <name val="Arial"/>
      <family val="2"/>
    </font>
    <font>
      <b/>
      <sz val="12"/>
      <color indexed="18"/>
      <name val="Times New Roman"/>
      <family val="1"/>
    </font>
    <font>
      <sz val="9"/>
      <name val="Arial"/>
      <family val="2"/>
    </font>
    <font>
      <b/>
      <sz val="18"/>
      <color indexed="54"/>
      <name val="Cambria"/>
      <family val="2"/>
    </font>
    <font>
      <b/>
      <i/>
      <sz val="12"/>
      <name val="Times New Roman"/>
      <family val="1"/>
    </font>
    <font>
      <sz val="14"/>
      <name val="뼻뮝"/>
      <family val="3"/>
      <charset val="129"/>
    </font>
    <font>
      <sz val="12"/>
      <name val="뼻뮝"/>
      <family val="1"/>
      <charset val="129"/>
    </font>
    <font>
      <sz val="12"/>
      <name val="바탕체"/>
      <family val="1"/>
      <charset val="129"/>
    </font>
    <font>
      <sz val="10"/>
      <name val="굴림체"/>
      <family val="3"/>
      <charset val="129"/>
    </font>
    <font>
      <sz val="11"/>
      <name val="ＭＳ Ｐゴシック"/>
      <family val="3"/>
      <charset val="128"/>
    </font>
    <font>
      <sz val="10"/>
      <name val="Arial"/>
      <family val="2"/>
      <charset val="1"/>
    </font>
    <font>
      <u/>
      <sz val="10"/>
      <color theme="11"/>
      <name val="Arial"/>
      <family val="2"/>
    </font>
    <font>
      <u/>
      <sz val="10"/>
      <color theme="10"/>
      <name val="Arial"/>
      <family val="2"/>
    </font>
    <font>
      <sz val="11"/>
      <color theme="1"/>
      <name val="Century Gothic"/>
      <family val="2"/>
    </font>
    <font>
      <sz val="11"/>
      <color theme="1"/>
      <name val="Corbel"/>
      <family val="2"/>
    </font>
    <font>
      <b/>
      <sz val="10"/>
      <name val="Arial"/>
      <family val="2"/>
    </font>
    <font>
      <sz val="11"/>
      <color rgb="FF000000"/>
      <name val="Arial"/>
      <family val="2"/>
    </font>
    <font>
      <sz val="12"/>
      <color theme="1"/>
      <name val="Calibri"/>
      <family val="2"/>
      <scheme val="minor"/>
    </font>
    <font>
      <sz val="10"/>
      <color rgb="FF000000"/>
      <name val="Arial"/>
    </font>
    <font>
      <sz val="10"/>
      <color rgb="FF000000"/>
      <name val="Arial"/>
      <family val="2"/>
    </font>
    <font>
      <sz val="11"/>
      <name val="Calibri"/>
      <family val="2"/>
    </font>
    <font>
      <sz val="10"/>
      <name val="Courier New"/>
      <family val="3"/>
      <charset val="1"/>
    </font>
    <font>
      <b/>
      <sz val="11"/>
      <name val="Arial"/>
      <family val="2"/>
    </font>
    <font>
      <sz val="11"/>
      <name val="Book Antiqua"/>
      <family val="1"/>
    </font>
    <font>
      <b/>
      <sz val="11"/>
      <name val="Book Antiqua"/>
      <family val="1"/>
    </font>
    <font>
      <u/>
      <sz val="11"/>
      <name val="Book Antiqua"/>
      <family val="1"/>
    </font>
    <font>
      <b/>
      <sz val="8"/>
      <name val="Calibri"/>
      <family val="2"/>
      <scheme val="minor"/>
    </font>
    <font>
      <sz val="8"/>
      <color theme="1"/>
      <name val="Arial"/>
      <family val="2"/>
    </font>
    <font>
      <sz val="8"/>
      <name val="Calibri"/>
      <family val="2"/>
      <scheme val="minor"/>
    </font>
    <font>
      <sz val="9"/>
      <color theme="1"/>
      <name val="Arial"/>
      <family val="2"/>
    </font>
    <font>
      <sz val="7"/>
      <name val="Arial"/>
      <family val="2"/>
    </font>
    <font>
      <b/>
      <sz val="6"/>
      <name val="Arial"/>
      <family val="2"/>
    </font>
    <font>
      <b/>
      <sz val="8"/>
      <name val="Arial"/>
      <family val="2"/>
    </font>
    <font>
      <b/>
      <sz val="7"/>
      <name val="Arial"/>
      <family val="2"/>
    </font>
    <font>
      <b/>
      <sz val="8"/>
      <color indexed="12"/>
      <name val="Arial"/>
      <family val="2"/>
    </font>
    <font>
      <b/>
      <sz val="10"/>
      <name val="Calibri"/>
      <family val="2"/>
      <scheme val="minor"/>
    </font>
    <font>
      <b/>
      <i/>
      <sz val="11"/>
      <color theme="1"/>
      <name val="Calibri"/>
      <family val="2"/>
      <scheme val="minor"/>
    </font>
    <font>
      <b/>
      <sz val="10"/>
      <color theme="1"/>
      <name val="Calibri"/>
      <family val="2"/>
      <scheme val="minor"/>
    </font>
    <font>
      <sz val="10"/>
      <color theme="1"/>
      <name val="Calibri"/>
      <family val="2"/>
      <scheme val="minor"/>
    </font>
    <font>
      <b/>
      <sz val="10"/>
      <color rgb="FFFF0000"/>
      <name val="Calibri"/>
      <family val="2"/>
      <scheme val="minor"/>
    </font>
    <font>
      <sz val="10"/>
      <name val="Calibri"/>
      <family val="2"/>
    </font>
    <font>
      <sz val="10"/>
      <color theme="1"/>
      <name val="Calibri"/>
      <family val="2"/>
    </font>
    <font>
      <b/>
      <sz val="12"/>
      <name val="Cambria"/>
      <family val="1"/>
    </font>
    <font>
      <sz val="10"/>
      <color theme="1"/>
      <name val="Calibri (Body)"/>
    </font>
    <font>
      <b/>
      <sz val="12"/>
      <color theme="1"/>
      <name val="Cambria"/>
      <family val="1"/>
    </font>
    <font>
      <b/>
      <sz val="10"/>
      <color theme="1"/>
      <name val="Calibri (Body)"/>
    </font>
    <font>
      <b/>
      <sz val="12"/>
      <color rgb="FF000000"/>
      <name val="Cambria"/>
      <family val="1"/>
    </font>
    <font>
      <sz val="14"/>
      <color theme="1"/>
      <name val="Cambria"/>
      <family val="1"/>
    </font>
    <font>
      <sz val="12"/>
      <color theme="1"/>
      <name val="Cambria"/>
      <family val="1"/>
    </font>
    <font>
      <sz val="12"/>
      <name val="Cambria"/>
      <family val="1"/>
    </font>
    <font>
      <sz val="14"/>
      <color theme="1"/>
      <name val="Calibri"/>
      <family val="2"/>
      <scheme val="minor"/>
    </font>
    <font>
      <b/>
      <sz val="16"/>
      <name val="Arial"/>
      <family val="2"/>
    </font>
    <font>
      <sz val="16"/>
      <name val="Arial"/>
      <family val="2"/>
    </font>
    <font>
      <sz val="16"/>
      <color theme="1"/>
      <name val="Arial"/>
      <family val="2"/>
    </font>
    <font>
      <b/>
      <u/>
      <sz val="16"/>
      <name val="Arial"/>
      <family val="2"/>
    </font>
    <font>
      <sz val="14"/>
      <name val="Arial"/>
      <family val="2"/>
    </font>
    <font>
      <b/>
      <i/>
      <sz val="14"/>
      <color theme="1"/>
      <name val="Calibri"/>
      <family val="2"/>
      <scheme val="minor"/>
    </font>
    <font>
      <b/>
      <i/>
      <sz val="18"/>
      <color theme="1"/>
      <name val="Calibri"/>
      <family val="2"/>
      <scheme val="minor"/>
    </font>
    <font>
      <b/>
      <i/>
      <sz val="20"/>
      <color theme="1"/>
      <name val="Calibri"/>
      <family val="2"/>
      <scheme val="minor"/>
    </font>
  </fonts>
  <fills count="36">
    <fill>
      <patternFill patternType="none"/>
    </fill>
    <fill>
      <patternFill patternType="gray125"/>
    </fill>
    <fill>
      <patternFill patternType="solid">
        <fgColor theme="9" tint="0.79998168889431442"/>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indexed="31"/>
      </patternFill>
    </fill>
    <fill>
      <patternFill patternType="solid">
        <fgColor indexed="26"/>
      </patternFill>
    </fill>
    <fill>
      <patternFill patternType="solid">
        <fgColor indexed="45"/>
      </patternFill>
    </fill>
    <fill>
      <patternFill patternType="solid">
        <fgColor indexed="42"/>
      </patternFill>
    </fill>
    <fill>
      <patternFill patternType="solid">
        <fgColor indexed="29"/>
      </patternFill>
    </fill>
    <fill>
      <patternFill patternType="solid">
        <fgColor indexed="9"/>
      </patternFill>
    </fill>
    <fill>
      <patternFill patternType="solid">
        <fgColor indexed="47"/>
      </patternFill>
    </fill>
    <fill>
      <patternFill patternType="solid">
        <fgColor indexed="44"/>
      </patternFill>
    </fill>
    <fill>
      <patternFill patternType="solid">
        <fgColor indexed="43"/>
      </patternFill>
    </fill>
    <fill>
      <patternFill patternType="solid">
        <fgColor indexed="51"/>
      </patternFill>
    </fill>
    <fill>
      <patternFill patternType="solid">
        <fgColor indexed="22"/>
      </patternFill>
    </fill>
    <fill>
      <patternFill patternType="solid">
        <fgColor indexed="49"/>
      </patternFill>
    </fill>
    <fill>
      <patternFill patternType="solid">
        <fgColor indexed="53"/>
      </patternFill>
    </fill>
    <fill>
      <patternFill patternType="solid">
        <fgColor indexed="60"/>
      </patternFill>
    </fill>
    <fill>
      <patternFill patternType="solid">
        <fgColor indexed="23"/>
      </patternFill>
    </fill>
    <fill>
      <patternFill patternType="solid">
        <fgColor indexed="55"/>
      </patternFill>
    </fill>
    <fill>
      <patternFill patternType="lightGray">
        <fgColor indexed="13"/>
        <bgColor indexed="9"/>
      </patternFill>
    </fill>
    <fill>
      <patternFill patternType="solid">
        <fgColor indexed="22"/>
        <bgColor indexed="64"/>
      </patternFill>
    </fill>
    <fill>
      <patternFill patternType="solid">
        <fgColor indexed="26"/>
        <bgColor indexed="64"/>
      </patternFill>
    </fill>
    <fill>
      <patternFill patternType="mediumGray">
        <fgColor indexed="22"/>
        <bgColor indexed="9"/>
      </patternFill>
    </fill>
    <fill>
      <patternFill patternType="solid">
        <fgColor rgb="FFFFFF00"/>
        <bgColor indexed="64"/>
      </patternFill>
    </fill>
    <fill>
      <patternFill patternType="solid">
        <fgColor theme="0"/>
        <bgColor indexed="64"/>
      </patternFill>
    </fill>
    <fill>
      <patternFill patternType="solid">
        <fgColor indexed="9"/>
        <bgColor indexed="64"/>
      </patternFill>
    </fill>
    <fill>
      <patternFill patternType="solid">
        <fgColor rgb="FFFFFFFF"/>
      </patternFill>
    </fill>
    <fill>
      <patternFill patternType="solid">
        <fgColor theme="2" tint="-9.9978637043366805E-2"/>
        <bgColor indexed="64"/>
      </patternFill>
    </fill>
    <fill>
      <patternFill patternType="solid">
        <fgColor theme="3" tint="0.79998168889431442"/>
        <bgColor indexed="64"/>
      </patternFill>
    </fill>
    <fill>
      <patternFill patternType="solid">
        <fgColor theme="3" tint="0.59999389629810485"/>
        <bgColor indexed="64"/>
      </patternFill>
    </fill>
    <fill>
      <patternFill patternType="solid">
        <fgColor theme="4" tint="-0.249977111117893"/>
        <bgColor indexed="64"/>
      </patternFill>
    </fill>
    <fill>
      <patternFill patternType="solid">
        <fgColor theme="4" tint="0.59999389629810485"/>
        <bgColor indexed="64"/>
      </patternFill>
    </fill>
    <fill>
      <patternFill patternType="solid">
        <fgColor theme="4" tint="0.79998168889431442"/>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64"/>
      </left>
      <right style="thin">
        <color indexed="64"/>
      </right>
      <top/>
      <bottom style="hair">
        <color indexed="64"/>
      </bottom>
      <diagonal/>
    </border>
    <border>
      <left style="thin">
        <color indexed="64"/>
      </left>
      <right/>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medium">
        <color indexed="64"/>
      </left>
      <right/>
      <top/>
      <bottom/>
      <diagonal/>
    </border>
    <border>
      <left/>
      <right style="medium">
        <color indexed="64"/>
      </right>
      <top/>
      <bottom/>
      <diagonal/>
    </border>
    <border>
      <left/>
      <right/>
      <top style="medium">
        <color indexed="64"/>
      </top>
      <bottom style="medium">
        <color indexed="64"/>
      </bottom>
      <diagonal/>
    </border>
    <border>
      <left/>
      <right/>
      <top/>
      <bottom style="thick">
        <color indexed="53"/>
      </bottom>
      <diagonal/>
    </border>
    <border>
      <left/>
      <right/>
      <top/>
      <bottom style="thick">
        <color indexed="29"/>
      </bottom>
      <diagonal/>
    </border>
    <border>
      <left/>
      <right/>
      <top/>
      <bottom style="medium">
        <color indexed="29"/>
      </bottom>
      <diagonal/>
    </border>
    <border>
      <left/>
      <right/>
      <top/>
      <bottom style="double">
        <color indexed="52"/>
      </bottom>
      <diagonal/>
    </border>
    <border>
      <left/>
      <right/>
      <top/>
      <bottom style="medium">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hair">
        <color indexed="64"/>
      </top>
      <bottom/>
      <diagonal/>
    </border>
    <border>
      <left/>
      <right/>
      <top style="medium">
        <color indexed="64"/>
      </top>
      <bottom/>
      <diagonal/>
    </border>
    <border>
      <left/>
      <right/>
      <top style="thin">
        <color indexed="53"/>
      </top>
      <bottom style="double">
        <color indexed="53"/>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3"/>
      </top>
      <bottom style="double">
        <color indexed="53"/>
      </bottom>
      <diagonal/>
    </border>
    <border>
      <left style="medium">
        <color indexed="64"/>
      </left>
      <right style="thin">
        <color indexed="64"/>
      </right>
      <top style="thin">
        <color indexed="64"/>
      </top>
      <bottom style="thin">
        <color indexed="64"/>
      </bottom>
      <diagonal/>
    </border>
    <border>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right/>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s>
  <cellStyleXfs count="3439">
    <xf numFmtId="0" fontId="0" fillId="0" borderId="0"/>
    <xf numFmtId="165" fontId="13" fillId="0" borderId="0" applyFont="0" applyFill="0" applyBorder="0" applyAlignment="0" applyProtection="0"/>
    <xf numFmtId="165" fontId="17" fillId="0" borderId="0" applyFont="0" applyFill="0" applyBorder="0" applyAlignment="0" applyProtection="0"/>
    <xf numFmtId="165"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165" fontId="17" fillId="0" borderId="0" applyFont="0" applyFill="0" applyBorder="0" applyAlignment="0" applyProtection="0"/>
    <xf numFmtId="165" fontId="17" fillId="0" borderId="0" applyFont="0" applyFill="0" applyBorder="0" applyAlignment="0" applyProtection="0"/>
    <xf numFmtId="0" fontId="17" fillId="0" borderId="0"/>
    <xf numFmtId="0" fontId="17" fillId="0" borderId="0"/>
    <xf numFmtId="0" fontId="17" fillId="0" borderId="0"/>
    <xf numFmtId="0" fontId="17" fillId="0" borderId="0"/>
    <xf numFmtId="0" fontId="18" fillId="0" borderId="0"/>
    <xf numFmtId="165" fontId="13" fillId="0" borderId="0" applyFont="0" applyFill="0" applyBorder="0" applyAlignment="0" applyProtection="0"/>
    <xf numFmtId="0" fontId="13" fillId="0" borderId="0"/>
    <xf numFmtId="0" fontId="12" fillId="0" borderId="0"/>
    <xf numFmtId="165" fontId="12" fillId="0" borderId="0" applyFont="0" applyFill="0" applyBorder="0" applyAlignment="0" applyProtection="0"/>
    <xf numFmtId="0" fontId="13" fillId="0" borderId="0"/>
    <xf numFmtId="170" fontId="36" fillId="0" borderId="0" applyBorder="0" applyProtection="0"/>
    <xf numFmtId="0" fontId="38" fillId="0" borderId="0"/>
    <xf numFmtId="167" fontId="12" fillId="0" borderId="0" applyFont="0" applyFill="0" applyBorder="0" applyAlignment="0" applyProtection="0"/>
    <xf numFmtId="171" fontId="38" fillId="0" borderId="0" applyFont="0" applyBorder="0" applyProtection="0"/>
    <xf numFmtId="170" fontId="36" fillId="0" borderId="0" applyBorder="0" applyProtection="0"/>
    <xf numFmtId="170" fontId="36" fillId="0" borderId="0" applyBorder="0" applyProtection="0"/>
    <xf numFmtId="170" fontId="36" fillId="0" borderId="0" applyBorder="0" applyProtection="0"/>
    <xf numFmtId="170" fontId="36" fillId="0" borderId="0" applyBorder="0" applyProtection="0"/>
    <xf numFmtId="170" fontId="39" fillId="0" borderId="0" applyBorder="0" applyProtection="0"/>
    <xf numFmtId="170" fontId="39" fillId="0" borderId="0" applyBorder="0" applyProtection="0"/>
    <xf numFmtId="170" fontId="36" fillId="0" borderId="0" applyBorder="0" applyProtection="0"/>
    <xf numFmtId="173" fontId="40" fillId="0" borderId="0" applyBorder="0" applyProtection="0"/>
    <xf numFmtId="170" fontId="39" fillId="0" borderId="0" applyBorder="0" applyProtection="0"/>
    <xf numFmtId="170" fontId="37" fillId="0" borderId="0" applyBorder="0" applyProtection="0">
      <alignment horizontal="left" vertical="top" wrapText="1"/>
    </xf>
    <xf numFmtId="0" fontId="13" fillId="0" borderId="0"/>
    <xf numFmtId="165" fontId="13" fillId="0" borderId="0" applyFont="0" applyFill="0" applyBorder="0" applyAlignment="0" applyProtection="0"/>
    <xf numFmtId="166" fontId="13" fillId="0" borderId="0" applyFont="0" applyFill="0" applyBorder="0" applyAlignment="0" applyProtection="0"/>
    <xf numFmtId="0" fontId="13" fillId="0" borderId="0"/>
    <xf numFmtId="165" fontId="13" fillId="0" borderId="0" applyFont="0" applyFill="0" applyBorder="0" applyAlignment="0" applyProtection="0"/>
    <xf numFmtId="0" fontId="13" fillId="0" borderId="0"/>
    <xf numFmtId="0" fontId="13" fillId="0" borderId="0"/>
    <xf numFmtId="0" fontId="11" fillId="0" borderId="0"/>
    <xf numFmtId="0" fontId="13" fillId="0" borderId="0"/>
    <xf numFmtId="0" fontId="46" fillId="0" borderId="0" applyBorder="0" applyProtection="0"/>
    <xf numFmtId="165" fontId="45" fillId="0" borderId="0" applyFont="0" applyFill="0" applyBorder="0" applyAlignment="0" applyProtection="0"/>
    <xf numFmtId="0" fontId="13" fillId="0" borderId="0"/>
    <xf numFmtId="165" fontId="13" fillId="0" borderId="0" applyFont="0" applyFill="0" applyBorder="0" applyAlignment="0" applyProtection="0"/>
    <xf numFmtId="0" fontId="10" fillId="0" borderId="0"/>
    <xf numFmtId="164" fontId="10" fillId="0" borderId="0" applyFont="0" applyFill="0" applyBorder="0" applyAlignment="0" applyProtection="0"/>
    <xf numFmtId="165" fontId="9" fillId="0" borderId="0" applyFont="0" applyFill="0" applyBorder="0" applyAlignment="0" applyProtection="0"/>
    <xf numFmtId="167" fontId="9" fillId="0" borderId="0" applyFont="0" applyFill="0" applyBorder="0" applyAlignment="0" applyProtection="0"/>
    <xf numFmtId="0" fontId="13" fillId="0" borderId="0"/>
    <xf numFmtId="0" fontId="13" fillId="0" borderId="0"/>
    <xf numFmtId="0" fontId="13" fillId="0" borderId="0"/>
    <xf numFmtId="0" fontId="63" fillId="0" borderId="0"/>
    <xf numFmtId="0" fontId="63" fillId="0" borderId="0"/>
    <xf numFmtId="0" fontId="18" fillId="0" borderId="0"/>
    <xf numFmtId="0" fontId="64" fillId="0" borderId="0"/>
    <xf numFmtId="0" fontId="13" fillId="0" borderId="0"/>
    <xf numFmtId="0" fontId="13" fillId="0" borderId="0"/>
    <xf numFmtId="0" fontId="13" fillId="0" borderId="0"/>
    <xf numFmtId="0" fontId="65" fillId="0" borderId="0"/>
    <xf numFmtId="0" fontId="13" fillId="0" borderId="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1"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4"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4"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9" fontId="66" fillId="0" borderId="0"/>
    <xf numFmtId="0" fontId="42" fillId="0" borderId="0" applyNumberFormat="0" applyFont="0" applyBorder="0" applyAlignment="0"/>
    <xf numFmtId="0" fontId="67" fillId="0" borderId="7">
      <alignment horizontal="left" vertical="center" wrapText="1" readingOrder="1"/>
    </xf>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8"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7"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9"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5"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16"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0" borderId="0" applyNumberFormat="0" applyBorder="0" applyAlignment="0" applyProtection="0"/>
    <xf numFmtId="176" fontId="66" fillId="0" borderId="0" applyFont="0" applyFill="0" applyBorder="0" applyAlignment="0" applyProtection="0"/>
    <xf numFmtId="0" fontId="66" fillId="0" borderId="0" applyFont="0" applyFill="0" applyBorder="0" applyAlignment="0" applyProtection="0"/>
    <xf numFmtId="0" fontId="68" fillId="0" borderId="0"/>
    <xf numFmtId="0" fontId="68" fillId="0" borderId="0"/>
    <xf numFmtId="0" fontId="13" fillId="0" borderId="0" applyFill="0" applyBorder="0">
      <alignment vertical="center"/>
    </xf>
    <xf numFmtId="0" fontId="13" fillId="0" borderId="0" applyFill="0" applyBorder="0">
      <alignment vertical="center"/>
    </xf>
    <xf numFmtId="0" fontId="13" fillId="0" borderId="0" applyFill="0" applyBorder="0">
      <alignment vertical="center"/>
    </xf>
    <xf numFmtId="0" fontId="13" fillId="0" borderId="0" applyFill="0" applyBorder="0">
      <alignment vertical="center"/>
    </xf>
    <xf numFmtId="0" fontId="13" fillId="0" borderId="0" applyFill="0" applyBorder="0">
      <alignment vertical="center"/>
    </xf>
    <xf numFmtId="0" fontId="13" fillId="0" borderId="0" applyFill="0" applyBorder="0">
      <alignment vertical="center"/>
    </xf>
    <xf numFmtId="177" fontId="14" fillId="0" borderId="0" applyFont="0" applyFill="0" applyBorder="0" applyAlignment="0" applyProtection="0"/>
    <xf numFmtId="0" fontId="66" fillId="0" borderId="0" applyFont="0" applyFill="0" applyBorder="0" applyAlignment="0" applyProtection="0"/>
    <xf numFmtId="177" fontId="14" fillId="0" borderId="8">
      <protection locked="0"/>
    </xf>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3" fontId="69" fillId="0" borderId="0"/>
    <xf numFmtId="0" fontId="70" fillId="0" borderId="0" applyNumberFormat="0" applyFill="0" applyBorder="0" applyAlignment="0" applyProtection="0"/>
    <xf numFmtId="178" fontId="71" fillId="0" borderId="9" applyAlignment="0" applyProtection="0"/>
    <xf numFmtId="38" fontId="72" fillId="0" borderId="0" applyFill="0" applyBorder="0" applyAlignment="0" applyProtection="0"/>
    <xf numFmtId="0" fontId="73" fillId="0" borderId="0"/>
    <xf numFmtId="0" fontId="74" fillId="0" borderId="0"/>
    <xf numFmtId="0" fontId="73" fillId="0" borderId="0"/>
    <xf numFmtId="179" fontId="75" fillId="0" borderId="0" applyFill="0" applyBorder="0" applyAlignment="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53" fillId="11" borderId="10" applyNumberFormat="0" applyAlignment="0" applyProtection="0"/>
    <xf numFmtId="0" fontId="76" fillId="0" borderId="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0" fontId="54" fillId="21" borderId="11" applyNumberFormat="0" applyAlignment="0" applyProtection="0"/>
    <xf numFmtId="43" fontId="47"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180" fontId="13" fillId="0" borderId="0" applyFont="0" applyFill="0" applyBorder="0" applyAlignment="0" applyProtection="0"/>
    <xf numFmtId="168"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81" fontId="13" fillId="0" borderId="0" applyFill="0" applyBorder="0" applyAlignment="0" applyProtection="0"/>
    <xf numFmtId="182"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75"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8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50"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50"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84"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alignment vertical="center"/>
    </xf>
    <xf numFmtId="185"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77" fillId="0" borderId="0" applyFont="0" applyFill="0" applyBorder="0" applyAlignment="0" applyProtection="0"/>
    <xf numFmtId="43" fontId="13" fillId="0" borderId="0" applyFont="0" applyFill="0" applyBorder="0" applyAlignment="0" applyProtection="0"/>
    <xf numFmtId="186" fontId="14" fillId="0" borderId="0" applyNumberFormat="0" applyFont="0" applyFill="0" applyBorder="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4" fillId="0" borderId="0" applyNumberFormat="0" applyFont="0" applyFill="0" applyBorder="0" applyProtection="0"/>
    <xf numFmtId="43" fontId="50" fillId="0" borderId="0" applyFont="0" applyFill="0" applyBorder="0" applyAlignment="0" applyProtection="0"/>
    <xf numFmtId="186" fontId="14" fillId="0" borderId="0" applyNumberFormat="0" applyFont="0" applyFill="0" applyBorder="0" applyProtection="0"/>
    <xf numFmtId="43" fontId="13" fillId="0" borderId="0" applyFont="0" applyFill="0" applyBorder="0" applyAlignment="0" applyProtection="0"/>
    <xf numFmtId="187" fontId="14" fillId="0" borderId="0" applyNumberFormat="0" applyFont="0" applyFill="0" applyBorder="0" applyProtection="0"/>
    <xf numFmtId="188" fontId="14" fillId="0" borderId="0" applyNumberFormat="0" applyFont="0" applyFill="0" applyBorder="0" applyProtection="0"/>
    <xf numFmtId="0" fontId="14" fillId="0" borderId="0" applyNumberFormat="0" applyFont="0" applyFill="0" applyBorder="0" applyProtection="0"/>
    <xf numFmtId="0" fontId="14" fillId="0" borderId="0" applyNumberFormat="0" applyFont="0" applyFill="0" applyBorder="0" applyProtection="0"/>
    <xf numFmtId="0" fontId="14" fillId="0" borderId="0" applyNumberFormat="0" applyFont="0" applyFill="0" applyBorder="0" applyProtection="0"/>
    <xf numFmtId="0" fontId="14" fillId="0" borderId="0" applyNumberFormat="0" applyFont="0" applyFill="0" applyBorder="0" applyProtection="0"/>
    <xf numFmtId="0" fontId="14" fillId="0" borderId="0" applyNumberFormat="0" applyFont="0" applyFill="0" applyBorder="0" applyProtection="0"/>
    <xf numFmtId="0" fontId="14" fillId="0" borderId="0" applyNumberFormat="0" applyFont="0" applyFill="0" applyBorder="0" applyProtection="0"/>
    <xf numFmtId="0" fontId="14" fillId="0" borderId="0" applyNumberFormat="0" applyFont="0" applyFill="0" applyBorder="0" applyProtection="0"/>
    <xf numFmtId="0" fontId="14" fillId="0" borderId="0" applyNumberFormat="0" applyFont="0" applyFill="0" applyBorder="0" applyProtection="0"/>
    <xf numFmtId="189" fontId="14" fillId="0" borderId="0" applyNumberFormat="0" applyFont="0" applyFill="0" applyBorder="0" applyProtection="0"/>
    <xf numFmtId="43" fontId="13" fillId="0" borderId="0" applyFont="0" applyFill="0" applyBorder="0" applyAlignment="0" applyProtection="0"/>
    <xf numFmtId="186" fontId="14" fillId="0" borderId="0" applyNumberFormat="0" applyFont="0" applyFill="0" applyBorder="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8" fillId="0" borderId="0" applyFont="0" applyFill="0" applyBorder="0" applyAlignment="0" applyProtection="0"/>
    <xf numFmtId="43" fontId="50" fillId="0" borderId="0" applyFont="0" applyFill="0" applyBorder="0" applyAlignment="0" applyProtection="0"/>
    <xf numFmtId="43" fontId="78" fillId="0" borderId="0" applyFont="0" applyFill="0" applyBorder="0" applyAlignment="0" applyProtection="0"/>
    <xf numFmtId="43" fontId="13" fillId="0" borderId="0" applyFont="0" applyFill="0" applyBorder="0" applyAlignment="0" applyProtection="0"/>
    <xf numFmtId="43" fontId="78" fillId="0" borderId="0" applyFont="0" applyFill="0" applyBorder="0" applyAlignment="0" applyProtection="0"/>
    <xf numFmtId="43" fontId="78" fillId="0" borderId="0" applyFont="0" applyFill="0" applyBorder="0" applyAlignment="0" applyProtection="0"/>
    <xf numFmtId="43" fontId="78"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3" fillId="0" borderId="0" applyFont="0" applyFill="0" applyBorder="0" applyAlignment="0" applyProtection="0"/>
    <xf numFmtId="43" fontId="14" fillId="0" borderId="0" applyFont="0" applyFill="0" applyBorder="0" applyAlignment="0" applyProtection="0"/>
    <xf numFmtId="43" fontId="13" fillId="0" borderId="0" applyFont="0" applyFill="0" applyBorder="0" applyAlignment="0" applyProtection="0"/>
    <xf numFmtId="43" fontId="14" fillId="0" borderId="0" applyFont="0" applyFill="0" applyBorder="0" applyAlignment="0" applyProtection="0"/>
    <xf numFmtId="43" fontId="13" fillId="0" borderId="0" applyFont="0" applyFill="0" applyBorder="0" applyAlignment="0" applyProtection="0"/>
    <xf numFmtId="43" fontId="14" fillId="0" borderId="0" applyFont="0" applyFill="0" applyBorder="0" applyAlignment="0" applyProtection="0"/>
    <xf numFmtId="190" fontId="13" fillId="0" borderId="0" applyFont="0" applyFill="0" applyBorder="0" applyAlignment="0" applyProtection="0"/>
    <xf numFmtId="191" fontId="13" fillId="0" borderId="0" applyFont="0" applyFill="0" applyBorder="0" applyAlignment="0" applyProtection="0"/>
    <xf numFmtId="43" fontId="50" fillId="0" borderId="0" applyFont="0" applyFill="0" applyBorder="0" applyAlignment="0" applyProtection="0"/>
    <xf numFmtId="43" fontId="13" fillId="0" borderId="0" applyFont="0" applyFill="0" applyBorder="0" applyAlignment="0" applyProtection="0"/>
    <xf numFmtId="168" fontId="8" fillId="0" borderId="0" applyFont="0" applyFill="0" applyBorder="0" applyAlignment="0" applyProtection="0"/>
    <xf numFmtId="175" fontId="13" fillId="0" borderId="0" applyFont="0" applyFill="0" applyBorder="0" applyAlignment="0" applyProtection="0"/>
    <xf numFmtId="190" fontId="13" fillId="0" borderId="0" applyFont="0" applyFill="0" applyBorder="0" applyAlignment="0" applyProtection="0"/>
    <xf numFmtId="43" fontId="13" fillId="0" borderId="0" applyFont="0" applyFill="0" applyBorder="0" applyAlignment="0" applyProtection="0"/>
    <xf numFmtId="168" fontId="8" fillId="0" borderId="0" applyFont="0" applyFill="0" applyBorder="0" applyAlignment="0" applyProtection="0"/>
    <xf numFmtId="183" fontId="13" fillId="0" borderId="0" applyFont="0" applyFill="0" applyBorder="0" applyAlignment="0" applyProtection="0"/>
    <xf numFmtId="190"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8" fontId="8"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3" fontId="13" fillId="0" borderId="0" applyFont="0" applyFill="0" applyBorder="0" applyAlignment="0" applyProtection="0"/>
    <xf numFmtId="0" fontId="79" fillId="0" borderId="0" applyNumberFormat="0" applyAlignment="0">
      <alignment horizontal="left"/>
    </xf>
    <xf numFmtId="177" fontId="80" fillId="0" borderId="12" applyNumberFormat="0" applyBorder="0" applyAlignment="0" applyProtection="0">
      <protection locked="0"/>
    </xf>
    <xf numFmtId="192" fontId="44" fillId="22" borderId="0" applyFill="0">
      <alignment horizontal="left" vertical="top"/>
      <protection locked="0"/>
    </xf>
    <xf numFmtId="193" fontId="14" fillId="0" borderId="0">
      <alignment horizontal="center"/>
    </xf>
    <xf numFmtId="193" fontId="14" fillId="0" borderId="0">
      <alignment horizontal="center"/>
    </xf>
    <xf numFmtId="193" fontId="14" fillId="0" borderId="0">
      <alignment horizontal="center"/>
    </xf>
    <xf numFmtId="193" fontId="14" fillId="0" borderId="0">
      <alignment horizontal="center"/>
    </xf>
    <xf numFmtId="193" fontId="14" fillId="0" borderId="0">
      <alignment horizontal="center"/>
    </xf>
    <xf numFmtId="193" fontId="14" fillId="0" borderId="0">
      <alignment horizontal="center"/>
    </xf>
    <xf numFmtId="193" fontId="14" fillId="0" borderId="0">
      <alignment horizontal="center"/>
    </xf>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7" fontId="13" fillId="0" borderId="0" applyFont="0" applyFill="0" applyBorder="0" applyAlignment="0" applyProtection="0"/>
    <xf numFmtId="167" fontId="50" fillId="0" borderId="0" applyFont="0" applyFill="0" applyBorder="0" applyAlignment="0" applyProtection="0"/>
    <xf numFmtId="194" fontId="13" fillId="0" borderId="0" applyFont="0" applyFill="0" applyBorder="0" applyAlignment="0" applyProtection="0"/>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0" fontId="13" fillId="0" borderId="0" applyFont="0" applyFill="0" applyBorder="0" applyAlignment="0" applyProtection="0"/>
    <xf numFmtId="0" fontId="65" fillId="0" borderId="0" applyNumberFormat="0" applyFill="0" applyBorder="0" applyAlignment="0" applyProtection="0"/>
    <xf numFmtId="196" fontId="81" fillId="0" borderId="0" applyFont="0" applyFill="0" applyBorder="0">
      <alignment horizontal="left" vertical="top" wrapText="1"/>
      <protection locked="0"/>
    </xf>
    <xf numFmtId="41" fontId="13" fillId="0" borderId="0" applyFont="0" applyFill="0" applyBorder="0" applyAlignment="0" applyProtection="0"/>
    <xf numFmtId="43" fontId="13" fillId="0" borderId="0" applyFont="0" applyFill="0" applyBorder="0" applyAlignment="0" applyProtection="0"/>
    <xf numFmtId="0" fontId="82" fillId="0" borderId="0" applyNumberFormat="0" applyAlignment="0">
      <alignment horizontal="left"/>
    </xf>
    <xf numFmtId="197" fontId="13" fillId="0" borderId="0" applyFont="0" applyFill="0" applyBorder="0" applyAlignment="0" applyProtection="0"/>
    <xf numFmtId="197" fontId="13" fillId="0" borderId="0" applyFont="0" applyFill="0" applyBorder="0" applyAlignment="0" applyProtection="0"/>
    <xf numFmtId="0" fontId="11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2" fontId="13" fillId="0" borderId="0" applyFon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198" fontId="81" fillId="0" borderId="0" applyFont="0">
      <alignment horizontal="left"/>
      <protection locked="0"/>
    </xf>
    <xf numFmtId="0" fontId="14" fillId="0" borderId="13" applyNumberFormat="0" applyFill="0" applyBorder="0" applyAlignment="0" applyProtection="0">
      <protection locked="0"/>
    </xf>
    <xf numFmtId="0" fontId="14" fillId="0" borderId="13" applyNumberFormat="0" applyFill="0" applyBorder="0" applyAlignment="0" applyProtection="0">
      <protection locked="0"/>
    </xf>
    <xf numFmtId="0" fontId="14" fillId="0" borderId="13" applyNumberFormat="0" applyFill="0" applyBorder="0" applyAlignment="0" applyProtection="0">
      <protection locked="0"/>
    </xf>
    <xf numFmtId="0" fontId="14" fillId="0" borderId="13" applyNumberFormat="0" applyFill="0" applyBorder="0" applyAlignment="0" applyProtection="0">
      <protection locked="0"/>
    </xf>
    <xf numFmtId="0" fontId="14" fillId="0" borderId="13" applyNumberFormat="0" applyFill="0" applyBorder="0" applyAlignment="0" applyProtection="0">
      <protection locked="0"/>
    </xf>
    <xf numFmtId="0" fontId="14" fillId="0" borderId="13" applyNumberFormat="0" applyFill="0" applyBorder="0" applyAlignment="0" applyProtection="0">
      <protection locked="0"/>
    </xf>
    <xf numFmtId="0" fontId="14" fillId="0" borderId="13" applyNumberFormat="0" applyFill="0" applyBorder="0" applyAlignment="0" applyProtection="0">
      <protection locked="0"/>
    </xf>
    <xf numFmtId="174" fontId="83" fillId="0" borderId="7">
      <alignment horizontal="right"/>
    </xf>
    <xf numFmtId="174" fontId="83" fillId="0" borderId="7">
      <alignment horizontal="right"/>
    </xf>
    <xf numFmtId="174" fontId="83" fillId="0" borderId="7">
      <alignment horizontal="right"/>
    </xf>
    <xf numFmtId="174" fontId="83" fillId="0" borderId="7">
      <alignment horizontal="right"/>
    </xf>
    <xf numFmtId="174" fontId="83" fillId="0" borderId="7">
      <alignment horizontal="right"/>
    </xf>
    <xf numFmtId="174" fontId="83" fillId="0" borderId="7">
      <alignment horizontal="right"/>
    </xf>
    <xf numFmtId="174" fontId="83" fillId="0" borderId="7">
      <alignment horizontal="right"/>
    </xf>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0" fontId="56" fillId="9" borderId="0" applyNumberFormat="0" applyBorder="0" applyAlignment="0" applyProtection="0"/>
    <xf numFmtId="38" fontId="48" fillId="23" borderId="0" applyNumberFormat="0" applyBorder="0" applyAlignment="0" applyProtection="0"/>
    <xf numFmtId="192" fontId="84" fillId="0" borderId="0">
      <alignment horizontal="left"/>
    </xf>
    <xf numFmtId="0" fontId="85" fillId="0" borderId="14" applyNumberFormat="0" applyAlignment="0" applyProtection="0">
      <alignment horizontal="left" vertical="center"/>
    </xf>
    <xf numFmtId="0" fontId="85" fillId="0" borderId="3">
      <alignment horizontal="left" vertical="center"/>
    </xf>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6" fillId="0" borderId="15"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7" fillId="0" borderId="16"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17" applyNumberFormat="0" applyFill="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195" fontId="13" fillId="0" borderId="0">
      <protection locked="0"/>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112" fillId="0" borderId="0" applyNumberFormat="0" applyFill="0" applyBorder="0" applyAlignment="0" applyProtection="0">
      <alignment vertical="top"/>
      <protection locked="0"/>
    </xf>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89" fillId="0" borderId="0" applyNumberFormat="0" applyFill="0" applyBorder="0" applyAlignment="0" applyProtection="0">
      <alignment vertical="top"/>
      <protection locked="0"/>
    </xf>
    <xf numFmtId="0" fontId="89" fillId="0" borderId="0" applyNumberFormat="0" applyFill="0" applyBorder="0" applyAlignment="0" applyProtection="0">
      <alignment vertical="top"/>
      <protection locked="0"/>
    </xf>
    <xf numFmtId="0" fontId="89" fillId="0" borderId="0" applyNumberFormat="0" applyFill="0" applyBorder="0" applyAlignment="0" applyProtection="0">
      <alignment vertical="top"/>
      <protection locked="0"/>
    </xf>
    <xf numFmtId="0" fontId="89" fillId="0" borderId="0" applyNumberFormat="0" applyFill="0" applyBorder="0" applyAlignment="0" applyProtection="0">
      <alignment vertical="top"/>
      <protection locked="0"/>
    </xf>
    <xf numFmtId="0" fontId="89" fillId="0" borderId="0" applyNumberFormat="0" applyFill="0" applyBorder="0" applyAlignment="0" applyProtection="0">
      <alignment vertical="top"/>
      <protection locked="0"/>
    </xf>
    <xf numFmtId="0" fontId="89" fillId="0" borderId="0" applyNumberFormat="0" applyFill="0" applyBorder="0" applyAlignment="0" applyProtection="0">
      <alignment vertical="top"/>
      <protection locked="0"/>
    </xf>
    <xf numFmtId="0" fontId="89" fillId="0" borderId="0" applyNumberFormat="0" applyFill="0" applyBorder="0" applyAlignment="0" applyProtection="0">
      <alignment vertical="top"/>
      <protection locked="0"/>
    </xf>
    <xf numFmtId="199" fontId="13" fillId="0" borderId="0" applyProtection="0">
      <alignment horizontal="center"/>
    </xf>
    <xf numFmtId="199" fontId="13" fillId="0" borderId="0" applyProtection="0">
      <alignment horizontal="center"/>
    </xf>
    <xf numFmtId="199" fontId="13" fillId="0" borderId="0" applyProtection="0">
      <alignment horizontal="center"/>
    </xf>
    <xf numFmtId="199" fontId="13" fillId="0" borderId="0" applyProtection="0">
      <alignment horizontal="center"/>
    </xf>
    <xf numFmtId="199" fontId="13" fillId="0" borderId="0" applyProtection="0">
      <alignment horizontal="center"/>
    </xf>
    <xf numFmtId="199" fontId="13" fillId="0" borderId="0" applyProtection="0">
      <alignment horizontal="center"/>
    </xf>
    <xf numFmtId="10" fontId="48" fillId="24" borderId="1" applyNumberFormat="0" applyBorder="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0" fontId="57" fillId="14" borderId="10" applyNumberFormat="0" applyAlignment="0" applyProtection="0"/>
    <xf numFmtId="192" fontId="81" fillId="0" borderId="0" applyFont="0">
      <alignment horizontal="left"/>
    </xf>
    <xf numFmtId="192" fontId="81" fillId="0" borderId="0" applyFont="0" applyFill="0" applyBorder="0">
      <alignment horizontal="left"/>
    </xf>
    <xf numFmtId="40" fontId="48" fillId="0" borderId="0" applyFont="0">
      <protection locked="0"/>
    </xf>
    <xf numFmtId="40" fontId="48" fillId="0" borderId="0" applyFont="0">
      <protection locked="0"/>
    </xf>
    <xf numFmtId="40" fontId="48" fillId="0" borderId="0" applyFont="0">
      <protection locked="0"/>
    </xf>
    <xf numFmtId="40" fontId="48" fillId="0" borderId="0" applyFont="0">
      <protection locked="0"/>
    </xf>
    <xf numFmtId="40" fontId="48" fillId="0" borderId="0" applyFont="0">
      <protection locked="0"/>
    </xf>
    <xf numFmtId="40" fontId="48" fillId="0" borderId="0" applyFont="0">
      <protection locked="0"/>
    </xf>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0" fontId="58" fillId="0" borderId="18" applyNumberFormat="0" applyFill="0" applyAlignment="0" applyProtection="0"/>
    <xf numFmtId="192" fontId="81" fillId="0" borderId="0" applyFont="0" applyFill="0" applyBorder="0">
      <alignment horizontal="left"/>
    </xf>
    <xf numFmtId="192" fontId="81" fillId="0" borderId="0" applyFont="0" applyFill="0" applyBorder="0">
      <alignment horizontal="left"/>
    </xf>
    <xf numFmtId="196" fontId="90" fillId="0" borderId="0">
      <alignment horizontal="left" vertical="top"/>
      <protection locked="0"/>
    </xf>
    <xf numFmtId="196" fontId="48" fillId="0" borderId="0" applyFont="0"/>
    <xf numFmtId="196" fontId="48" fillId="0" borderId="0" applyFont="0"/>
    <xf numFmtId="196" fontId="48" fillId="0" borderId="0" applyFont="0"/>
    <xf numFmtId="196" fontId="48" fillId="0" borderId="0" applyFont="0"/>
    <xf numFmtId="196" fontId="48" fillId="0" borderId="0" applyFont="0"/>
    <xf numFmtId="196" fontId="48" fillId="0" borderId="0" applyFont="0"/>
    <xf numFmtId="200" fontId="13" fillId="0" borderId="0" applyFont="0" applyFill="0" applyBorder="0" applyAlignment="0" applyProtection="0"/>
    <xf numFmtId="184" fontId="13" fillId="0" borderId="0" applyFont="0" applyFill="0" applyBorder="0" applyAlignment="0" applyProtection="0"/>
    <xf numFmtId="201" fontId="13" fillId="0" borderId="0" applyFont="0" applyFill="0" applyBorder="0" applyAlignment="0" applyProtection="0"/>
    <xf numFmtId="202" fontId="13" fillId="0" borderId="0" applyFont="0" applyFill="0" applyBorder="0" applyAlignment="0" applyProtection="0"/>
    <xf numFmtId="192" fontId="81" fillId="0" borderId="0" applyFont="0" applyFill="0" applyBorder="0">
      <alignment horizontal="left"/>
    </xf>
    <xf numFmtId="0" fontId="91" fillId="0" borderId="19"/>
    <xf numFmtId="203" fontId="13" fillId="0" borderId="0" applyFont="0" applyFill="0" applyBorder="0" applyAlignment="0" applyProtection="0"/>
    <xf numFmtId="204" fontId="13" fillId="0" borderId="0" applyFont="0" applyFill="0" applyBorder="0" applyAlignment="0" applyProtection="0"/>
    <xf numFmtId="192" fontId="81" fillId="0" borderId="0" applyFont="0">
      <alignment horizontal="left"/>
    </xf>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0" fontId="59" fillId="14" borderId="0" applyNumberFormat="0" applyBorder="0" applyAlignment="0" applyProtection="0"/>
    <xf numFmtId="37" fontId="92" fillId="0" borderId="0"/>
    <xf numFmtId="37" fontId="92" fillId="0" borderId="0"/>
    <xf numFmtId="37" fontId="92" fillId="0" borderId="0"/>
    <xf numFmtId="37" fontId="92" fillId="0" borderId="0"/>
    <xf numFmtId="37" fontId="92" fillId="0" borderId="0"/>
    <xf numFmtId="37" fontId="92" fillId="0" borderId="0"/>
    <xf numFmtId="37" fontId="92" fillId="0" borderId="0"/>
    <xf numFmtId="0" fontId="93" fillId="0" borderId="0"/>
    <xf numFmtId="205" fontId="9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4" fillId="0" borderId="0"/>
    <xf numFmtId="0" fontId="13" fillId="0" borderId="0"/>
    <xf numFmtId="0" fontId="14" fillId="0" borderId="0"/>
    <xf numFmtId="0" fontId="13" fillId="0" borderId="0"/>
    <xf numFmtId="0" fontId="13" fillId="0" borderId="0"/>
    <xf numFmtId="0" fontId="14" fillId="0" borderId="0"/>
    <xf numFmtId="0" fontId="13" fillId="0" borderId="0"/>
    <xf numFmtId="0" fontId="13" fillId="0" borderId="0"/>
    <xf numFmtId="0" fontId="13" fillId="0" borderId="0"/>
    <xf numFmtId="0" fontId="13" fillId="0" borderId="0"/>
    <xf numFmtId="0" fontId="13" fillId="0" borderId="0"/>
    <xf numFmtId="0" fontId="14" fillId="0" borderId="0"/>
    <xf numFmtId="0" fontId="13" fillId="0" borderId="0"/>
    <xf numFmtId="0" fontId="13" fillId="0" borderId="0"/>
    <xf numFmtId="0" fontId="13" fillId="0" borderId="0"/>
    <xf numFmtId="0" fontId="13" fillId="0" borderId="0">
      <alignment vertical="center"/>
    </xf>
    <xf numFmtId="0" fontId="13" fillId="0" borderId="0"/>
    <xf numFmtId="0" fontId="13" fillId="0" borderId="0"/>
    <xf numFmtId="0" fontId="13" fillId="0" borderId="0">
      <alignment vertical="top"/>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4" fillId="0" borderId="0"/>
    <xf numFmtId="0" fontId="14" fillId="0" borderId="0"/>
    <xf numFmtId="0" fontId="13" fillId="0" borderId="0"/>
    <xf numFmtId="0" fontId="14" fillId="0" borderId="0"/>
    <xf numFmtId="0" fontId="13" fillId="0" borderId="0"/>
    <xf numFmtId="0" fontId="14" fillId="0" borderId="0"/>
    <xf numFmtId="0" fontId="13" fillId="0" borderId="0"/>
    <xf numFmtId="0" fontId="13" fillId="0" borderId="0"/>
    <xf numFmtId="0" fontId="13" fillId="0" borderId="0"/>
    <xf numFmtId="0" fontId="113" fillId="0" borderId="0"/>
    <xf numFmtId="0" fontId="50" fillId="0" borderId="0">
      <alignment vertical="center"/>
    </xf>
    <xf numFmtId="0" fontId="13" fillId="0" borderId="0"/>
    <xf numFmtId="0" fontId="13" fillId="0" borderId="0"/>
    <xf numFmtId="0" fontId="1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 fillId="0" borderId="0"/>
    <xf numFmtId="0" fontId="8" fillId="0" borderId="0"/>
    <xf numFmtId="0" fontId="8" fillId="0" borderId="0"/>
    <xf numFmtId="0" fontId="13" fillId="0" borderId="0"/>
    <xf numFmtId="0" fontId="13" fillId="0" borderId="0"/>
    <xf numFmtId="0" fontId="13" fillId="0" borderId="0"/>
    <xf numFmtId="0" fontId="13" fillId="0" borderId="0"/>
    <xf numFmtId="0" fontId="13" fillId="0" borderId="0"/>
    <xf numFmtId="0" fontId="13" fillId="0" borderId="0"/>
    <xf numFmtId="0" fontId="114" fillId="0" borderId="0"/>
    <xf numFmtId="0" fontId="114" fillId="0" borderId="0"/>
    <xf numFmtId="0" fontId="13" fillId="0" borderId="0"/>
    <xf numFmtId="0" fontId="114" fillId="0" borderId="0"/>
    <xf numFmtId="0" fontId="13" fillId="0" borderId="0"/>
    <xf numFmtId="0" fontId="50" fillId="0" borderId="0"/>
    <xf numFmtId="0" fontId="13" fillId="0" borderId="0"/>
    <xf numFmtId="0" fontId="50" fillId="0" borderId="0"/>
    <xf numFmtId="0" fontId="13" fillId="0" borderId="0"/>
    <xf numFmtId="0" fontId="13" fillId="0" borderId="0"/>
    <xf numFmtId="0" fontId="13" fillId="0" borderId="0"/>
    <xf numFmtId="0" fontId="13" fillId="0" borderId="0"/>
    <xf numFmtId="0" fontId="13" fillId="0" borderId="0"/>
    <xf numFmtId="0" fontId="13" fillId="0" borderId="0"/>
    <xf numFmtId="0" fontId="8"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 fillId="0" borderId="0"/>
    <xf numFmtId="0" fontId="8" fillId="0" borderId="0"/>
    <xf numFmtId="0" fontId="50" fillId="0" borderId="0"/>
    <xf numFmtId="0" fontId="8" fillId="0" borderId="0"/>
    <xf numFmtId="0" fontId="50" fillId="0" borderId="0"/>
    <xf numFmtId="0" fontId="8" fillId="0" borderId="0"/>
    <xf numFmtId="0" fontId="50" fillId="0" borderId="0"/>
    <xf numFmtId="0" fontId="8" fillId="0" borderId="0"/>
    <xf numFmtId="0" fontId="50" fillId="0" borderId="0"/>
    <xf numFmtId="0" fontId="8" fillId="0" borderId="0"/>
    <xf numFmtId="0" fontId="50" fillId="0" borderId="0"/>
    <xf numFmtId="0" fontId="8" fillId="0" borderId="0"/>
    <xf numFmtId="0" fontId="50" fillId="0" borderId="0"/>
    <xf numFmtId="0" fontId="8" fillId="0" borderId="0"/>
    <xf numFmtId="0" fontId="50" fillId="0" borderId="0"/>
    <xf numFmtId="0" fontId="8" fillId="0" borderId="0"/>
    <xf numFmtId="0" fontId="50" fillId="0" borderId="0"/>
    <xf numFmtId="0" fontId="8" fillId="0" borderId="0"/>
    <xf numFmtId="0" fontId="50" fillId="0" borderId="0"/>
    <xf numFmtId="0" fontId="8" fillId="0" borderId="0"/>
    <xf numFmtId="0" fontId="50" fillId="0" borderId="0"/>
    <xf numFmtId="0" fontId="8" fillId="0" borderId="0"/>
    <xf numFmtId="0" fontId="50" fillId="0" borderId="0"/>
    <xf numFmtId="0" fontId="14" fillId="0" borderId="0"/>
    <xf numFmtId="0" fontId="8" fillId="0" borderId="0"/>
    <xf numFmtId="0" fontId="50" fillId="0" borderId="0"/>
    <xf numFmtId="0" fontId="8" fillId="0" borderId="0"/>
    <xf numFmtId="0" fontId="50" fillId="0" borderId="0"/>
    <xf numFmtId="0" fontId="13" fillId="0" borderId="0"/>
    <xf numFmtId="0" fontId="8" fillId="0" borderId="0"/>
    <xf numFmtId="0" fontId="50" fillId="0" borderId="0"/>
    <xf numFmtId="0" fontId="8" fillId="0" borderId="0"/>
    <xf numFmtId="0" fontId="50" fillId="0" borderId="0"/>
    <xf numFmtId="0" fontId="50" fillId="0" borderId="0"/>
    <xf numFmtId="0" fontId="50" fillId="0" borderId="0"/>
    <xf numFmtId="0" fontId="50" fillId="0" borderId="0">
      <alignment vertical="center"/>
    </xf>
    <xf numFmtId="0" fontId="8" fillId="0" borderId="0"/>
    <xf numFmtId="0" fontId="50" fillId="0" borderId="0"/>
    <xf numFmtId="0" fontId="13" fillId="0" borderId="0"/>
    <xf numFmtId="0" fontId="8" fillId="0" borderId="0"/>
    <xf numFmtId="0" fontId="50" fillId="0" borderId="0"/>
    <xf numFmtId="0" fontId="8" fillId="0" borderId="0"/>
    <xf numFmtId="0" fontId="50" fillId="0" borderId="0"/>
    <xf numFmtId="0" fontId="93" fillId="0" borderId="0"/>
    <xf numFmtId="0" fontId="8" fillId="0" borderId="0"/>
    <xf numFmtId="0" fontId="50" fillId="0" borderId="0"/>
    <xf numFmtId="0" fontId="8" fillId="0" borderId="0"/>
    <xf numFmtId="0" fontId="50" fillId="0" borderId="0"/>
    <xf numFmtId="0" fontId="8" fillId="0" borderId="0"/>
    <xf numFmtId="0" fontId="50" fillId="0" borderId="0"/>
    <xf numFmtId="0" fontId="8" fillId="0" borderId="0"/>
    <xf numFmtId="0" fontId="50" fillId="0" borderId="0"/>
    <xf numFmtId="0" fontId="50" fillId="0" borderId="0"/>
    <xf numFmtId="0" fontId="8" fillId="0" borderId="0"/>
    <xf numFmtId="0" fontId="114" fillId="0" borderId="0"/>
    <xf numFmtId="0" fontId="114" fillId="0" borderId="0"/>
    <xf numFmtId="0" fontId="50" fillId="0" borderId="0"/>
    <xf numFmtId="0" fontId="13" fillId="0" borderId="0"/>
    <xf numFmtId="0" fontId="8" fillId="0" borderId="0"/>
    <xf numFmtId="0" fontId="14" fillId="0" borderId="0"/>
    <xf numFmtId="0" fontId="14" fillId="0" borderId="0"/>
    <xf numFmtId="0" fontId="13" fillId="0" borderId="0"/>
    <xf numFmtId="0" fontId="13" fillId="0" borderId="0"/>
    <xf numFmtId="0" fontId="8" fillId="0" borderId="0"/>
    <xf numFmtId="0" fontId="13" fillId="0" borderId="0"/>
    <xf numFmtId="0" fontId="114" fillId="0" borderId="0"/>
    <xf numFmtId="0" fontId="13" fillId="0" borderId="0"/>
    <xf numFmtId="0" fontId="50" fillId="0" borderId="0"/>
    <xf numFmtId="0" fontId="13" fillId="0" borderId="0"/>
    <xf numFmtId="0" fontId="95" fillId="0" borderId="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0" fontId="13" fillId="7" borderId="20" applyNumberFormat="0" applyFont="0" applyAlignment="0" applyProtection="0"/>
    <xf numFmtId="198" fontId="48" fillId="0" borderId="0" applyFont="0">
      <protection locked="0"/>
    </xf>
    <xf numFmtId="198" fontId="48" fillId="0" borderId="0" applyFont="0">
      <protection locked="0"/>
    </xf>
    <xf numFmtId="198" fontId="48" fillId="0" borderId="0" applyFont="0">
      <protection locked="0"/>
    </xf>
    <xf numFmtId="198" fontId="48" fillId="0" borderId="0" applyFont="0">
      <protection locked="0"/>
    </xf>
    <xf numFmtId="198" fontId="48" fillId="0" borderId="0" applyFont="0">
      <protection locked="0"/>
    </xf>
    <xf numFmtId="198" fontId="48" fillId="0" borderId="0" applyFont="0">
      <protection locked="0"/>
    </xf>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0" fontId="60" fillId="11" borderId="21" applyNumberFormat="0" applyAlignment="0" applyProtection="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0" fontId="96" fillId="0" borderId="0" applyFont="0"/>
    <xf numFmtId="40" fontId="81" fillId="0" borderId="0" applyFont="0">
      <protection locked="0"/>
    </xf>
    <xf numFmtId="40" fontId="84" fillId="0" borderId="0" applyFont="0">
      <protection locked="0"/>
    </xf>
    <xf numFmtId="206" fontId="63" fillId="0" borderId="0"/>
    <xf numFmtId="3" fontId="97" fillId="0" borderId="0"/>
    <xf numFmtId="207" fontId="98" fillId="0" borderId="0" applyNumberFormat="0" applyFill="0" applyBorder="0" applyAlignment="0" applyProtection="0">
      <alignment horizontal="left"/>
    </xf>
    <xf numFmtId="196" fontId="99" fillId="0" borderId="0" applyFont="0">
      <alignment horizontal="left"/>
    </xf>
    <xf numFmtId="0" fontId="100"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72" fillId="0" borderId="0"/>
    <xf numFmtId="0" fontId="68" fillId="0" borderId="0"/>
    <xf numFmtId="0" fontId="64" fillId="0" borderId="0"/>
    <xf numFmtId="0" fontId="64" fillId="0" borderId="0"/>
    <xf numFmtId="14" fontId="18" fillId="0" borderId="0"/>
    <xf numFmtId="0" fontId="68" fillId="0" borderId="0"/>
    <xf numFmtId="43" fontId="50" fillId="7" borderId="1">
      <alignment horizontal="center" wrapText="1"/>
    </xf>
    <xf numFmtId="43" fontId="50" fillId="7" borderId="1">
      <alignment horizontal="center" wrapText="1"/>
    </xf>
    <xf numFmtId="0" fontId="91" fillId="0" borderId="0"/>
    <xf numFmtId="0" fontId="101" fillId="0" borderId="0" applyNumberFormat="0" applyProtection="0">
      <alignment wrapText="1"/>
      <protection locked="0"/>
    </xf>
    <xf numFmtId="196" fontId="41" fillId="0" borderId="22">
      <alignment vertical="center"/>
    </xf>
    <xf numFmtId="196" fontId="81" fillId="0" borderId="0" applyFont="0">
      <protection locked="0"/>
    </xf>
    <xf numFmtId="196" fontId="81" fillId="0" borderId="0" applyFill="0" applyProtection="0">
      <protection locked="0"/>
    </xf>
    <xf numFmtId="192" fontId="102" fillId="25" borderId="0" applyNumberFormat="0" applyAlignment="0">
      <alignment horizontal="left" vertical="top"/>
    </xf>
    <xf numFmtId="40" fontId="42" fillId="0" borderId="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192" fontId="104" fillId="0" borderId="23" applyNumberFormat="0" applyFill="0" applyProtection="0">
      <alignment horizontal="center"/>
    </xf>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0" fontId="61" fillId="0" borderId="24" applyNumberFormat="0" applyFill="0" applyAlignment="0" applyProtection="0"/>
    <xf numFmtId="196" fontId="84" fillId="0" borderId="0"/>
    <xf numFmtId="200" fontId="13" fillId="0" borderId="0" applyFont="0" applyFill="0" applyBorder="0" applyAlignment="0" applyProtection="0"/>
    <xf numFmtId="184" fontId="13" fillId="0" borderId="0" applyFont="0" applyFill="0" applyBorder="0" applyAlignment="0" applyProtection="0"/>
    <xf numFmtId="208" fontId="81" fillId="0" borderId="0" applyFill="0">
      <alignment horizontal="center"/>
    </xf>
    <xf numFmtId="196" fontId="81" fillId="0" borderId="0" applyFont="0">
      <alignment horizontal="center"/>
      <protection locked="0"/>
    </xf>
    <xf numFmtId="205" fontId="90" fillId="0" borderId="1">
      <alignment horizontal="center" vertical="center"/>
    </xf>
    <xf numFmtId="205" fontId="90" fillId="0" borderId="1">
      <alignment horizontal="center" vertical="center"/>
    </xf>
    <xf numFmtId="205" fontId="90" fillId="0" borderId="1">
      <alignment horizontal="center" vertical="center"/>
    </xf>
    <xf numFmtId="209" fontId="13" fillId="0" borderId="0" applyFont="0" applyFill="0" applyBorder="0" applyAlignment="0" applyProtection="0"/>
    <xf numFmtId="210" fontId="13" fillId="0" borderId="0" applyFont="0" applyFill="0" applyBorder="0" applyAlignment="0" applyProtection="0"/>
    <xf numFmtId="211" fontId="13" fillId="0" borderId="0" applyFont="0" applyFill="0" applyBorder="0" applyAlignment="0" applyProtection="0"/>
    <xf numFmtId="212" fontId="13" fillId="0" borderId="0" applyFon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40" fontId="105" fillId="0" borderId="0" applyFont="0" applyFill="0" applyBorder="0" applyAlignment="0" applyProtection="0"/>
    <xf numFmtId="38" fontId="105" fillId="0" borderId="0" applyFont="0" applyFill="0" applyBorder="0" applyAlignment="0" applyProtection="0"/>
    <xf numFmtId="0" fontId="105" fillId="0" borderId="0" applyFont="0" applyFill="0" applyBorder="0" applyAlignment="0" applyProtection="0"/>
    <xf numFmtId="0" fontId="105" fillId="0" borderId="0" applyFont="0" applyFill="0" applyBorder="0" applyAlignment="0" applyProtection="0"/>
    <xf numFmtId="10" fontId="13" fillId="0" borderId="0" applyFont="0" applyFill="0" applyBorder="0" applyAlignment="0" applyProtection="0"/>
    <xf numFmtId="0" fontId="106" fillId="0" borderId="0"/>
    <xf numFmtId="213" fontId="13" fillId="0" borderId="0" applyFont="0" applyFill="0" applyBorder="0" applyAlignment="0" applyProtection="0"/>
    <xf numFmtId="214" fontId="13" fillId="0" borderId="0" applyFont="0" applyFill="0" applyBorder="0" applyAlignment="0" applyProtection="0"/>
    <xf numFmtId="215" fontId="107" fillId="0" borderId="0" applyFont="0" applyFill="0" applyBorder="0" applyAlignment="0" applyProtection="0"/>
    <xf numFmtId="216" fontId="107" fillId="0" borderId="0" applyFont="0" applyFill="0" applyBorder="0" applyAlignment="0" applyProtection="0"/>
    <xf numFmtId="0" fontId="108" fillId="0" borderId="0"/>
    <xf numFmtId="0" fontId="13" fillId="0" borderId="0"/>
    <xf numFmtId="40" fontId="109" fillId="0" borderId="0" applyFont="0" applyFill="0" applyBorder="0" applyAlignment="0" applyProtection="0"/>
    <xf numFmtId="38" fontId="109" fillId="0" borderId="0" applyFont="0" applyFill="0" applyBorder="0" applyAlignment="0" applyProtection="0"/>
    <xf numFmtId="0" fontId="67" fillId="0" borderId="0"/>
    <xf numFmtId="217" fontId="14" fillId="0" borderId="0" applyFont="0" applyFill="0" applyBorder="0" applyAlignment="0" applyProtection="0"/>
    <xf numFmtId="218" fontId="14" fillId="0" borderId="0" applyFont="0" applyFill="0" applyBorder="0" applyAlignment="0" applyProtection="0"/>
    <xf numFmtId="0" fontId="7" fillId="0" borderId="0"/>
    <xf numFmtId="0" fontId="13" fillId="0" borderId="0"/>
    <xf numFmtId="43" fontId="7" fillId="0" borderId="0" applyFont="0" applyFill="0" applyBorder="0" applyAlignment="0" applyProtection="0"/>
    <xf numFmtId="0" fontId="116" fillId="0" borderId="0"/>
    <xf numFmtId="44" fontId="117"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6" fillId="0" borderId="0"/>
    <xf numFmtId="43" fontId="6" fillId="0" borderId="0" applyFont="0" applyFill="0" applyBorder="0" applyAlignment="0" applyProtection="0"/>
    <xf numFmtId="167" fontId="6" fillId="0" borderId="0" applyFont="0" applyFill="0" applyBorder="0" applyAlignment="0" applyProtection="0"/>
    <xf numFmtId="0" fontId="6" fillId="0" borderId="0"/>
    <xf numFmtId="0" fontId="6" fillId="0" borderId="0"/>
    <xf numFmtId="44" fontId="6" fillId="0" borderId="0" applyFont="0" applyFill="0" applyBorder="0" applyAlignment="0" applyProtection="0"/>
    <xf numFmtId="43" fontId="6" fillId="0" borderId="0" applyFont="0" applyFill="0" applyBorder="0" applyAlignment="0" applyProtection="0"/>
    <xf numFmtId="167" fontId="6" fillId="0" borderId="0" applyFont="0" applyFill="0" applyBorder="0" applyAlignment="0" applyProtection="0"/>
    <xf numFmtId="178" fontId="71" fillId="0" borderId="28"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0" fontId="53" fillId="11" borderId="29" applyNumberFormat="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50"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alignment vertical="center"/>
    </xf>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50"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6" fillId="0" borderId="0" applyFont="0" applyFill="0" applyBorder="0" applyAlignment="0" applyProtection="0"/>
    <xf numFmtId="43" fontId="50" fillId="0" borderId="0" applyFont="0" applyFill="0" applyBorder="0" applyAlignment="0" applyProtection="0"/>
    <xf numFmtId="43" fontId="78" fillId="0" borderId="0" applyFont="0" applyFill="0" applyBorder="0" applyAlignment="0" applyProtection="0"/>
    <xf numFmtId="43" fontId="13" fillId="0" borderId="0" applyFont="0" applyFill="0" applyBorder="0" applyAlignment="0" applyProtection="0"/>
    <xf numFmtId="43" fontId="78" fillId="0" borderId="0" applyFont="0" applyFill="0" applyBorder="0" applyAlignment="0" applyProtection="0"/>
    <xf numFmtId="43" fontId="78" fillId="0" borderId="0" applyFont="0" applyFill="0" applyBorder="0" applyAlignment="0" applyProtection="0"/>
    <xf numFmtId="43" fontId="78"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3" fillId="0" borderId="0" applyFont="0" applyFill="0" applyBorder="0" applyAlignment="0" applyProtection="0"/>
    <xf numFmtId="43" fontId="14" fillId="0" borderId="0" applyFont="0" applyFill="0" applyBorder="0" applyAlignment="0" applyProtection="0"/>
    <xf numFmtId="43" fontId="13" fillId="0" borderId="0" applyFont="0" applyFill="0" applyBorder="0" applyAlignment="0" applyProtection="0"/>
    <xf numFmtId="43" fontId="14" fillId="0" borderId="0" applyFont="0" applyFill="0" applyBorder="0" applyAlignment="0" applyProtection="0"/>
    <xf numFmtId="43" fontId="13" fillId="0" borderId="0" applyFont="0" applyFill="0" applyBorder="0" applyAlignment="0" applyProtection="0"/>
    <xf numFmtId="43" fontId="14" fillId="0" borderId="0" applyFont="0" applyFill="0" applyBorder="0" applyAlignment="0" applyProtection="0"/>
    <xf numFmtId="43" fontId="50" fillId="0" borderId="0" applyFont="0" applyFill="0" applyBorder="0" applyAlignment="0" applyProtection="0"/>
    <xf numFmtId="43" fontId="13" fillId="0" borderId="0" applyFont="0" applyFill="0" applyBorder="0" applyAlignment="0" applyProtection="0"/>
    <xf numFmtId="168" fontId="6" fillId="0" borderId="0" applyFont="0" applyFill="0" applyBorder="0" applyAlignment="0" applyProtection="0"/>
    <xf numFmtId="43" fontId="13" fillId="0" borderId="0" applyFont="0" applyFill="0" applyBorder="0" applyAlignment="0" applyProtection="0"/>
    <xf numFmtId="168" fontId="6"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8" fontId="6"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57" fillId="14" borderId="29" applyNumberFormat="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13" fillId="7" borderId="30" applyNumberFormat="0" applyFon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0" fontId="60" fillId="11" borderId="31" applyNumberFormat="0" applyAlignment="0" applyProtection="0"/>
    <xf numFmtId="43" fontId="50" fillId="7" borderId="1">
      <alignment horizontal="center" wrapText="1"/>
    </xf>
    <xf numFmtId="43" fontId="50" fillId="7" borderId="1">
      <alignment horizontal="center" wrapText="1"/>
    </xf>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0" fontId="61" fillId="0" borderId="32" applyNumberFormat="0" applyFill="0" applyAlignment="0" applyProtection="0"/>
    <xf numFmtId="9" fontId="50" fillId="0" borderId="0" applyFont="0" applyFill="0" applyBorder="0" applyAlignment="0" applyProtection="0"/>
    <xf numFmtId="0" fontId="121" fillId="0" borderId="0"/>
    <xf numFmtId="0" fontId="13" fillId="0" borderId="0"/>
    <xf numFmtId="0" fontId="65" fillId="0" borderId="0"/>
    <xf numFmtId="0" fontId="13" fillId="0" borderId="0"/>
    <xf numFmtId="0" fontId="13" fillId="0" borderId="0"/>
    <xf numFmtId="219" fontId="13" fillId="0" borderId="0"/>
    <xf numFmtId="9" fontId="119" fillId="0" borderId="0" applyFont="0" applyFill="0" applyBorder="0" applyAlignment="0" applyProtection="0"/>
    <xf numFmtId="0" fontId="110" fillId="0" borderId="0"/>
    <xf numFmtId="43" fontId="119" fillId="0" borderId="0" applyFont="0" applyFill="0" applyBorder="0" applyAlignment="0" applyProtection="0"/>
    <xf numFmtId="0" fontId="118" fillId="0" borderId="0"/>
    <xf numFmtId="0" fontId="6" fillId="0" borderId="0"/>
    <xf numFmtId="43" fontId="6" fillId="0" borderId="0" applyFont="0" applyFill="0" applyBorder="0" applyAlignment="0" applyProtection="0"/>
    <xf numFmtId="44" fontId="117" fillId="0" borderId="0" applyFont="0" applyFill="0" applyBorder="0" applyAlignment="0" applyProtection="0"/>
    <xf numFmtId="43" fontId="13" fillId="0" borderId="0" applyFont="0" applyFill="0" applyBorder="0" applyAlignment="0" applyProtection="0"/>
    <xf numFmtId="0" fontId="6" fillId="0" borderId="0"/>
    <xf numFmtId="43" fontId="6" fillId="0" borderId="0" applyFont="0" applyFill="0" applyBorder="0" applyAlignment="0" applyProtection="0"/>
    <xf numFmtId="9" fontId="6" fillId="0" borderId="0" applyFont="0" applyFill="0" applyBorder="0" applyAlignment="0" applyProtection="0"/>
    <xf numFmtId="0" fontId="13" fillId="0" borderId="0"/>
    <xf numFmtId="0" fontId="6" fillId="0" borderId="0"/>
    <xf numFmtId="43" fontId="13" fillId="0" borderId="0" applyFont="0" applyFill="0" applyBorder="0" applyAlignment="0" applyProtection="0"/>
    <xf numFmtId="9" fontId="13" fillId="0" borderId="0" applyFont="0" applyFill="0" applyBorder="0" applyAlignment="0" applyProtection="0"/>
    <xf numFmtId="0" fontId="5" fillId="0" borderId="0"/>
    <xf numFmtId="43" fontId="5" fillId="0" borderId="0" applyFont="0" applyFill="0" applyBorder="0" applyAlignment="0" applyProtection="0"/>
    <xf numFmtId="44" fontId="5" fillId="0" borderId="0" applyFont="0" applyFill="0" applyBorder="0" applyAlignment="0" applyProtection="0"/>
    <xf numFmtId="43" fontId="5" fillId="0" borderId="0" applyFont="0" applyFill="0" applyBorder="0" applyAlignment="0" applyProtection="0"/>
    <xf numFmtId="43" fontId="13" fillId="0" borderId="0" applyFill="0" applyBorder="0" applyAlignment="0" applyProtection="0"/>
    <xf numFmtId="0" fontId="13" fillId="0" borderId="0" applyFont="0" applyFill="0" applyBorder="0" applyAlignment="0" applyProtection="0"/>
    <xf numFmtId="0" fontId="50" fillId="0" borderId="0"/>
    <xf numFmtId="43" fontId="13" fillId="0" borderId="0" applyFill="0" applyBorder="0" applyAlignment="0" applyProtection="0"/>
    <xf numFmtId="0" fontId="50" fillId="0" borderId="0" applyNumberFormat="0" applyBorder="0" applyProtection="0">
      <alignment vertical="center"/>
    </xf>
    <xf numFmtId="0" fontId="13" fillId="0" borderId="0">
      <alignment vertical="center"/>
    </xf>
    <xf numFmtId="0" fontId="13" fillId="0" borderId="0">
      <alignment vertical="center"/>
    </xf>
    <xf numFmtId="0" fontId="118" fillId="0" borderId="0"/>
    <xf numFmtId="43" fontId="119" fillId="0" borderId="0" applyFont="0" applyFill="0" applyBorder="0" applyAlignment="0" applyProtection="0"/>
    <xf numFmtId="43" fontId="13" fillId="0" borderId="0" applyFont="0" applyFill="0" applyBorder="0" applyAlignment="0" applyProtection="0"/>
    <xf numFmtId="9" fontId="119"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0" fontId="4" fillId="0" borderId="0"/>
    <xf numFmtId="0" fontId="13" fillId="0" borderId="0"/>
    <xf numFmtId="0" fontId="3" fillId="0" borderId="0"/>
    <xf numFmtId="0" fontId="13" fillId="0" borderId="0"/>
    <xf numFmtId="0" fontId="2" fillId="0" borderId="0"/>
    <xf numFmtId="43" fontId="2" fillId="0" borderId="0" applyFont="0" applyFill="0" applyBorder="0" applyAlignment="0" applyProtection="0"/>
    <xf numFmtId="0" fontId="1" fillId="0" borderId="0"/>
  </cellStyleXfs>
  <cellXfs count="534">
    <xf numFmtId="0" fontId="0" fillId="0" borderId="0" xfId="0"/>
    <xf numFmtId="0" fontId="24" fillId="0" borderId="0" xfId="20" applyFont="1" applyFill="1"/>
    <xf numFmtId="0" fontId="24" fillId="0" borderId="0" xfId="20" applyFont="1" applyFill="1" applyAlignment="1">
      <alignment horizontal="center"/>
    </xf>
    <xf numFmtId="1" fontId="24" fillId="0" borderId="0" xfId="20" applyNumberFormat="1" applyFont="1" applyFill="1" applyAlignment="1">
      <alignment horizontal="center" vertical="top"/>
    </xf>
    <xf numFmtId="0" fontId="24" fillId="0" borderId="0" xfId="20" applyFont="1" applyFill="1" applyAlignment="1">
      <alignment horizontal="justify" vertical="top" wrapText="1"/>
    </xf>
    <xf numFmtId="0" fontId="26" fillId="0" borderId="0" xfId="20" applyFont="1" applyFill="1"/>
    <xf numFmtId="0" fontId="26" fillId="0" borderId="0" xfId="20" applyFont="1" applyFill="1" applyAlignment="1"/>
    <xf numFmtId="1" fontId="25" fillId="0" borderId="1" xfId="20" applyNumberFormat="1" applyFont="1" applyFill="1" applyBorder="1" applyAlignment="1">
      <alignment horizontal="center" vertical="center" wrapText="1"/>
    </xf>
    <xf numFmtId="0" fontId="25" fillId="0" borderId="1" xfId="20" applyFont="1" applyFill="1" applyBorder="1" applyAlignment="1">
      <alignment horizontal="center" vertical="center" wrapText="1"/>
    </xf>
    <xf numFmtId="0" fontId="24" fillId="0" borderId="0" xfId="20" applyFont="1" applyFill="1" applyAlignment="1">
      <alignment vertical="center"/>
    </xf>
    <xf numFmtId="0" fontId="24" fillId="0" borderId="0" xfId="20" applyFont="1" applyFill="1" applyAlignment="1"/>
    <xf numFmtId="0" fontId="24" fillId="0" borderId="0" xfId="20" applyFont="1" applyFill="1" applyAlignment="1">
      <alignment horizontal="justify" vertical="top"/>
    </xf>
    <xf numFmtId="0" fontId="24" fillId="0" borderId="0" xfId="20" applyFont="1" applyFill="1" applyBorder="1" applyAlignment="1">
      <alignment vertical="top"/>
    </xf>
    <xf numFmtId="0" fontId="24" fillId="0" borderId="0" xfId="0" applyFont="1" applyFill="1" applyAlignment="1"/>
    <xf numFmtId="0" fontId="24" fillId="0" borderId="0" xfId="0" applyFont="1" applyFill="1"/>
    <xf numFmtId="0" fontId="24" fillId="0" borderId="0" xfId="0" applyFont="1" applyAlignment="1"/>
    <xf numFmtId="0" fontId="24" fillId="0" borderId="0" xfId="0" applyFont="1" applyFill="1" applyBorder="1"/>
    <xf numFmtId="0" fontId="14" fillId="0" borderId="0" xfId="38" applyFont="1" applyFill="1" applyBorder="1" applyAlignment="1">
      <alignment horizontal="center" vertical="top"/>
    </xf>
    <xf numFmtId="0" fontId="14" fillId="0" borderId="1" xfId="38" applyNumberFormat="1" applyFont="1" applyFill="1" applyBorder="1" applyAlignment="1">
      <alignment horizontal="center" vertical="top" wrapText="1"/>
    </xf>
    <xf numFmtId="0" fontId="14" fillId="0" borderId="1" xfId="38" applyFont="1" applyFill="1" applyBorder="1" applyAlignment="1">
      <alignment horizontal="center"/>
    </xf>
    <xf numFmtId="0" fontId="14" fillId="0" borderId="1" xfId="38" applyNumberFormat="1" applyFont="1" applyFill="1" applyBorder="1" applyAlignment="1">
      <alignment horizontal="center"/>
    </xf>
    <xf numFmtId="0" fontId="14" fillId="0" borderId="1" xfId="38" applyFont="1" applyFill="1" applyBorder="1" applyAlignment="1">
      <alignment horizontal="center" vertical="top"/>
    </xf>
    <xf numFmtId="49" fontId="14" fillId="0" borderId="1" xfId="38" applyNumberFormat="1" applyFont="1" applyFill="1" applyBorder="1" applyAlignment="1">
      <alignment horizontal="center" vertical="top"/>
    </xf>
    <xf numFmtId="49" fontId="15" fillId="0" borderId="1" xfId="38" applyNumberFormat="1" applyFont="1" applyFill="1" applyBorder="1" applyAlignment="1">
      <alignment horizontal="center" vertical="top"/>
    </xf>
    <xf numFmtId="169" fontId="14" fillId="0" borderId="1" xfId="39" applyNumberFormat="1" applyFont="1" applyFill="1" applyBorder="1" applyAlignment="1">
      <alignment horizontal="center" wrapText="1"/>
    </xf>
    <xf numFmtId="0" fontId="15" fillId="0" borderId="1" xfId="38" applyFont="1" applyFill="1" applyBorder="1" applyAlignment="1">
      <alignment horizontal="center" vertical="top" wrapText="1"/>
    </xf>
    <xf numFmtId="0" fontId="15" fillId="0" borderId="1" xfId="38" applyFont="1" applyFill="1" applyBorder="1" applyAlignment="1">
      <alignment horizontal="center" vertical="center" wrapText="1"/>
    </xf>
    <xf numFmtId="0" fontId="14" fillId="0" borderId="0" xfId="38" applyFont="1" applyFill="1" applyBorder="1" applyAlignment="1">
      <alignment horizontal="center" vertical="center"/>
    </xf>
    <xf numFmtId="1" fontId="14" fillId="0" borderId="1" xfId="38" applyNumberFormat="1" applyFont="1" applyFill="1" applyBorder="1" applyAlignment="1">
      <alignment horizontal="left" vertical="top" wrapText="1"/>
    </xf>
    <xf numFmtId="1" fontId="14" fillId="0" borderId="1" xfId="38" applyNumberFormat="1" applyFont="1" applyFill="1" applyBorder="1" applyAlignment="1">
      <alignment horizontal="justify" vertical="top" wrapText="1"/>
    </xf>
    <xf numFmtId="1" fontId="14" fillId="0" borderId="1" xfId="39" applyNumberFormat="1" applyFont="1" applyFill="1" applyBorder="1" applyAlignment="1">
      <alignment horizontal="center" wrapText="1"/>
    </xf>
    <xf numFmtId="0" fontId="14" fillId="0" borderId="1" xfId="38" applyFont="1" applyFill="1" applyBorder="1" applyAlignment="1">
      <alignment horizontal="center" vertical="justify"/>
    </xf>
    <xf numFmtId="0" fontId="14" fillId="0" borderId="0" xfId="38" applyFont="1" applyFill="1" applyAlignment="1">
      <alignment vertical="center"/>
    </xf>
    <xf numFmtId="0" fontId="14" fillId="0" borderId="1" xfId="38" applyFont="1" applyFill="1" applyBorder="1" applyAlignment="1">
      <alignment horizontal="center" vertical="center"/>
    </xf>
    <xf numFmtId="0" fontId="14" fillId="0" borderId="1" xfId="38" applyNumberFormat="1" applyFont="1" applyFill="1" applyBorder="1" applyAlignment="1">
      <alignment horizontal="center" vertical="center"/>
    </xf>
    <xf numFmtId="0" fontId="14" fillId="0" borderId="0" xfId="38" applyFont="1" applyFill="1" applyBorder="1" applyAlignment="1">
      <alignment vertical="center"/>
    </xf>
    <xf numFmtId="0" fontId="14" fillId="0" borderId="0" xfId="38" applyFont="1" applyFill="1" applyBorder="1" applyAlignment="1">
      <alignment horizontal="left" vertical="top"/>
    </xf>
    <xf numFmtId="0" fontId="14" fillId="0" borderId="0" xfId="38" applyNumberFormat="1" applyFont="1" applyFill="1" applyBorder="1" applyAlignment="1">
      <alignment horizontal="center" vertical="top"/>
    </xf>
    <xf numFmtId="0" fontId="14" fillId="0" borderId="1" xfId="41" applyFont="1" applyFill="1" applyBorder="1" applyAlignment="1">
      <alignment horizontal="center" vertical="top" wrapText="1"/>
    </xf>
    <xf numFmtId="0" fontId="14" fillId="0" borderId="0" xfId="38" applyFont="1" applyAlignment="1">
      <alignment vertical="top"/>
    </xf>
    <xf numFmtId="0" fontId="24" fillId="0" borderId="1" xfId="20" applyFont="1" applyFill="1" applyBorder="1" applyAlignment="1">
      <alignment horizontal="center"/>
    </xf>
    <xf numFmtId="1" fontId="24" fillId="0" borderId="1" xfId="20" applyNumberFormat="1" applyFont="1" applyFill="1" applyBorder="1" applyAlignment="1">
      <alignment horizontal="center"/>
    </xf>
    <xf numFmtId="1" fontId="24" fillId="0" borderId="1" xfId="20" applyNumberFormat="1" applyFont="1" applyFill="1" applyBorder="1" applyAlignment="1">
      <alignment horizontal="center" vertical="top"/>
    </xf>
    <xf numFmtId="0" fontId="24" fillId="0" borderId="1" xfId="20" applyFont="1" applyFill="1" applyBorder="1" applyAlignment="1">
      <alignment horizontal="center" vertical="top" wrapText="1"/>
    </xf>
    <xf numFmtId="1" fontId="26" fillId="0" borderId="1" xfId="20" applyNumberFormat="1" applyFont="1" applyFill="1" applyBorder="1" applyAlignment="1">
      <alignment horizontal="center" vertical="top"/>
    </xf>
    <xf numFmtId="0" fontId="26" fillId="0" borderId="1" xfId="20" applyFont="1" applyFill="1" applyBorder="1" applyAlignment="1">
      <alignment horizontal="center" vertical="top" wrapText="1"/>
    </xf>
    <xf numFmtId="1" fontId="25" fillId="0" borderId="1" xfId="20" applyNumberFormat="1" applyFont="1" applyFill="1" applyBorder="1" applyAlignment="1">
      <alignment horizontal="center" vertical="top" wrapText="1"/>
    </xf>
    <xf numFmtId="0" fontId="25" fillId="0" borderId="1" xfId="20" applyFont="1" applyFill="1" applyBorder="1" applyAlignment="1">
      <alignment horizontal="center" vertical="top" wrapText="1"/>
    </xf>
    <xf numFmtId="0" fontId="23" fillId="0" borderId="1" xfId="20" applyFont="1" applyFill="1" applyBorder="1" applyAlignment="1">
      <alignment horizontal="justify" vertical="top" wrapText="1"/>
    </xf>
    <xf numFmtId="0" fontId="24" fillId="0" borderId="1" xfId="20" applyFont="1" applyFill="1" applyBorder="1" applyAlignment="1">
      <alignment horizontal="center" wrapText="1"/>
    </xf>
    <xf numFmtId="1" fontId="24" fillId="0" borderId="1" xfId="20" applyNumberFormat="1" applyFont="1" applyFill="1" applyBorder="1" applyAlignment="1">
      <alignment horizontal="center" vertical="top" wrapText="1"/>
    </xf>
    <xf numFmtId="0" fontId="24" fillId="0" borderId="1" xfId="0" applyFont="1" applyFill="1" applyBorder="1" applyAlignment="1">
      <alignment horizontal="center"/>
    </xf>
    <xf numFmtId="0" fontId="24" fillId="0" borderId="1" xfId="20" applyFont="1" applyFill="1" applyBorder="1" applyAlignment="1">
      <alignment horizontal="justify" vertical="top"/>
    </xf>
    <xf numFmtId="0" fontId="24" fillId="0" borderId="1" xfId="20" applyFont="1" applyFill="1" applyBorder="1" applyAlignment="1">
      <alignment horizontal="justify" vertical="top" readingOrder="1"/>
    </xf>
    <xf numFmtId="0" fontId="25" fillId="0" borderId="1" xfId="20" applyFont="1" applyFill="1" applyBorder="1" applyAlignment="1">
      <alignment horizontal="justify" vertical="top" wrapText="1"/>
    </xf>
    <xf numFmtId="168" fontId="24" fillId="0" borderId="1" xfId="20" applyNumberFormat="1" applyFont="1" applyFill="1" applyBorder="1" applyAlignment="1">
      <alignment horizontal="center" vertical="top" wrapText="1"/>
    </xf>
    <xf numFmtId="0" fontId="24" fillId="0" borderId="1" xfId="20" applyFont="1" applyFill="1" applyBorder="1" applyAlignment="1">
      <alignment horizontal="left"/>
    </xf>
    <xf numFmtId="1" fontId="24" fillId="0" borderId="1" xfId="0" applyNumberFormat="1" applyFont="1" applyFill="1" applyBorder="1" applyAlignment="1">
      <alignment horizontal="center" vertical="top" wrapText="1"/>
    </xf>
    <xf numFmtId="0" fontId="24" fillId="0" borderId="1" xfId="0" applyFont="1" applyFill="1" applyBorder="1" applyAlignment="1">
      <alignment horizontal="justify" vertical="top" wrapText="1"/>
    </xf>
    <xf numFmtId="0" fontId="24" fillId="0" borderId="1" xfId="0" applyFont="1" applyFill="1" applyBorder="1" applyAlignment="1">
      <alignment horizontal="center" wrapText="1"/>
    </xf>
    <xf numFmtId="1" fontId="24" fillId="0" borderId="1" xfId="0" applyNumberFormat="1" applyFont="1" applyFill="1" applyBorder="1" applyAlignment="1">
      <alignment horizontal="center"/>
    </xf>
    <xf numFmtId="1" fontId="24" fillId="0" borderId="1" xfId="0" applyNumberFormat="1" applyFont="1" applyBorder="1" applyAlignment="1">
      <alignment horizontal="center" vertical="top" wrapText="1"/>
    </xf>
    <xf numFmtId="0" fontId="24" fillId="0" borderId="1" xfId="0" applyFont="1" applyBorder="1" applyAlignment="1">
      <alignment horizontal="justify" vertical="top" wrapText="1"/>
    </xf>
    <xf numFmtId="0" fontId="24" fillId="0" borderId="1" xfId="0" applyFont="1" applyBorder="1" applyAlignment="1">
      <alignment horizontal="center" wrapText="1"/>
    </xf>
    <xf numFmtId="168" fontId="24" fillId="0" borderId="1" xfId="0" applyNumberFormat="1" applyFont="1" applyBorder="1" applyAlignment="1">
      <alignment horizontal="center" vertical="top" wrapText="1"/>
    </xf>
    <xf numFmtId="168" fontId="24" fillId="0" borderId="1" xfId="0" applyNumberFormat="1" applyFont="1" applyFill="1" applyBorder="1" applyAlignment="1">
      <alignment horizontal="center" vertical="top" wrapText="1"/>
    </xf>
    <xf numFmtId="1" fontId="24" fillId="0" borderId="1" xfId="20" applyNumberFormat="1" applyFont="1" applyFill="1" applyBorder="1" applyAlignment="1">
      <alignment horizontal="center" vertical="center" wrapText="1"/>
    </xf>
    <xf numFmtId="0" fontId="24" fillId="0" borderId="1" xfId="20" applyFont="1" applyFill="1" applyBorder="1" applyAlignment="1">
      <alignment horizontal="center" vertical="center"/>
    </xf>
    <xf numFmtId="0" fontId="24" fillId="0" borderId="1" xfId="20" applyFont="1" applyFill="1" applyBorder="1" applyAlignment="1">
      <alignment horizontal="center" vertical="center" wrapText="1"/>
    </xf>
    <xf numFmtId="1" fontId="24" fillId="0" borderId="1" xfId="0" applyNumberFormat="1" applyFont="1" applyFill="1" applyBorder="1" applyAlignment="1" applyProtection="1">
      <alignment horizontal="center" wrapText="1"/>
      <protection locked="0"/>
    </xf>
    <xf numFmtId="1" fontId="24" fillId="0" borderId="1" xfId="0" applyNumberFormat="1" applyFont="1" applyFill="1" applyBorder="1" applyAlignment="1">
      <alignment horizontal="center" vertical="top"/>
    </xf>
    <xf numFmtId="0" fontId="24" fillId="0" borderId="1" xfId="0" applyFont="1" applyFill="1" applyBorder="1" applyAlignment="1">
      <alignment horizontal="justify" vertical="top"/>
    </xf>
    <xf numFmtId="0" fontId="25" fillId="0" borderId="1" xfId="0" applyFont="1" applyFill="1" applyBorder="1" applyAlignment="1">
      <alignment horizontal="justify" vertical="top" wrapText="1"/>
    </xf>
    <xf numFmtId="1" fontId="24" fillId="0" borderId="1" xfId="0" applyNumberFormat="1" applyFont="1" applyFill="1" applyBorder="1" applyAlignment="1" applyProtection="1">
      <alignment horizontal="center"/>
      <protection locked="0"/>
    </xf>
    <xf numFmtId="168" fontId="24" fillId="0" borderId="1" xfId="0" applyNumberFormat="1" applyFont="1" applyFill="1" applyBorder="1" applyAlignment="1">
      <alignment horizontal="center" vertical="top"/>
    </xf>
    <xf numFmtId="0" fontId="26" fillId="0" borderId="1" xfId="20" applyFont="1" applyFill="1" applyBorder="1" applyAlignment="1">
      <alignment horizontal="center"/>
    </xf>
    <xf numFmtId="0" fontId="24" fillId="0" borderId="1" xfId="0" applyFont="1" applyBorder="1" applyAlignment="1">
      <alignment horizontal="center"/>
    </xf>
    <xf numFmtId="1" fontId="14" fillId="0" borderId="1" xfId="1" applyNumberFormat="1" applyFont="1" applyFill="1" applyBorder="1" applyAlignment="1" applyProtection="1">
      <alignment horizontal="center"/>
      <protection locked="0"/>
    </xf>
    <xf numFmtId="1" fontId="14" fillId="0" borderId="1" xfId="42" applyNumberFormat="1" applyFont="1" applyFill="1" applyBorder="1" applyAlignment="1" applyProtection="1">
      <alignment horizontal="center" wrapText="1"/>
      <protection locked="0"/>
    </xf>
    <xf numFmtId="0" fontId="14" fillId="0" borderId="1" xfId="38" applyFont="1" applyFill="1" applyBorder="1" applyAlignment="1">
      <alignment vertical="center"/>
    </xf>
    <xf numFmtId="0" fontId="24" fillId="3" borderId="1" xfId="20" applyFont="1" applyFill="1" applyBorder="1"/>
    <xf numFmtId="0" fontId="26" fillId="3" borderId="1" xfId="20" applyFont="1" applyFill="1" applyBorder="1"/>
    <xf numFmtId="0" fontId="26" fillId="3" borderId="1" xfId="20" applyFont="1" applyFill="1" applyBorder="1" applyAlignment="1"/>
    <xf numFmtId="0" fontId="24" fillId="3" borderId="1" xfId="20" applyFont="1" applyFill="1" applyBorder="1" applyAlignment="1">
      <alignment vertical="center"/>
    </xf>
    <xf numFmtId="0" fontId="24" fillId="3" borderId="1" xfId="20" applyFont="1" applyFill="1" applyBorder="1" applyAlignment="1"/>
    <xf numFmtId="0" fontId="24" fillId="3" borderId="1" xfId="20" applyFont="1" applyFill="1" applyBorder="1" applyAlignment="1">
      <alignment horizontal="justify" vertical="top" wrapText="1"/>
    </xf>
    <xf numFmtId="0" fontId="24" fillId="3" borderId="1" xfId="20" applyFont="1" applyFill="1" applyBorder="1" applyAlignment="1">
      <alignment vertical="top"/>
    </xf>
    <xf numFmtId="0" fontId="24" fillId="3" borderId="1" xfId="0" applyFont="1" applyFill="1" applyBorder="1" applyAlignment="1"/>
    <xf numFmtId="0" fontId="24" fillId="3" borderId="1" xfId="0" applyFont="1" applyFill="1" applyBorder="1"/>
    <xf numFmtId="0" fontId="24" fillId="5" borderId="1" xfId="20" applyFont="1" applyFill="1" applyBorder="1" applyAlignment="1">
      <alignment horizontal="center"/>
    </xf>
    <xf numFmtId="0" fontId="24" fillId="5" borderId="1" xfId="20" applyFont="1" applyFill="1" applyBorder="1"/>
    <xf numFmtId="0" fontId="26" fillId="5" borderId="1" xfId="20" applyFont="1" applyFill="1" applyBorder="1" applyAlignment="1">
      <alignment horizontal="center"/>
    </xf>
    <xf numFmtId="0" fontId="26" fillId="5" borderId="1" xfId="20" applyFont="1" applyFill="1" applyBorder="1"/>
    <xf numFmtId="0" fontId="26" fillId="5" borderId="1" xfId="20" applyFont="1" applyFill="1" applyBorder="1" applyAlignment="1"/>
    <xf numFmtId="0" fontId="25" fillId="5" borderId="1" xfId="20" applyFont="1" applyFill="1" applyBorder="1" applyAlignment="1">
      <alignment horizontal="center" vertical="center" wrapText="1"/>
    </xf>
    <xf numFmtId="0" fontId="24" fillId="5" borderId="1" xfId="20" applyFont="1" applyFill="1" applyBorder="1" applyAlignment="1">
      <alignment vertical="center"/>
    </xf>
    <xf numFmtId="0" fontId="24" fillId="5" borderId="1" xfId="20" applyFont="1" applyFill="1" applyBorder="1" applyAlignment="1"/>
    <xf numFmtId="0" fontId="24" fillId="5" borderId="1" xfId="20" applyFont="1" applyFill="1" applyBorder="1" applyAlignment="1">
      <alignment horizontal="center" wrapText="1"/>
    </xf>
    <xf numFmtId="0" fontId="24" fillId="5" borderId="1" xfId="20" applyFont="1" applyFill="1" applyBorder="1" applyAlignment="1">
      <alignment horizontal="justify" vertical="top" wrapText="1"/>
    </xf>
    <xf numFmtId="0" fontId="24" fillId="5" borderId="1" xfId="20" applyFont="1" applyFill="1" applyBorder="1" applyAlignment="1">
      <alignment vertical="top"/>
    </xf>
    <xf numFmtId="0" fontId="24" fillId="5" borderId="1" xfId="0" applyFont="1" applyFill="1" applyBorder="1" applyAlignment="1">
      <alignment horizontal="center"/>
    </xf>
    <xf numFmtId="0" fontId="24" fillId="5" borderId="1" xfId="0" applyFont="1" applyFill="1" applyBorder="1" applyAlignment="1"/>
    <xf numFmtId="0" fontId="24" fillId="5" borderId="1" xfId="0" applyFont="1" applyFill="1" applyBorder="1"/>
    <xf numFmtId="172" fontId="37" fillId="5" borderId="1" xfId="27" applyNumberFormat="1" applyFont="1" applyFill="1" applyBorder="1" applyAlignment="1">
      <alignment horizontal="center" vertical="top"/>
    </xf>
    <xf numFmtId="0" fontId="42" fillId="0" borderId="1" xfId="38" applyFont="1" applyBorder="1" applyAlignment="1">
      <alignment horizontal="center" vertical="center" wrapText="1"/>
    </xf>
    <xf numFmtId="0" fontId="14" fillId="0" borderId="0" xfId="38" applyFont="1" applyAlignment="1">
      <alignment horizontal="center" vertical="center"/>
    </xf>
    <xf numFmtId="0" fontId="14" fillId="0" borderId="1" xfId="38" applyFont="1" applyBorder="1" applyAlignment="1">
      <alignment horizontal="center" vertical="center"/>
    </xf>
    <xf numFmtId="0" fontId="43" fillId="0" borderId="1" xfId="38" applyFont="1" applyBorder="1" applyAlignment="1">
      <alignment horizontal="center"/>
    </xf>
    <xf numFmtId="1" fontId="43" fillId="0" borderId="1" xfId="38" applyNumberFormat="1" applyFont="1" applyBorder="1" applyAlignment="1">
      <alignment horizontal="center"/>
    </xf>
    <xf numFmtId="0" fontId="14" fillId="0" borderId="1" xfId="43" applyFont="1" applyBorder="1" applyAlignment="1">
      <alignment horizontal="center" wrapText="1"/>
    </xf>
    <xf numFmtId="1" fontId="14" fillId="0" borderId="1" xfId="43" applyNumberFormat="1" applyFont="1" applyBorder="1" applyAlignment="1">
      <alignment horizontal="center" wrapText="1"/>
    </xf>
    <xf numFmtId="0" fontId="14" fillId="0" borderId="0" xfId="43" applyFont="1"/>
    <xf numFmtId="0" fontId="14" fillId="0" borderId="0" xfId="43" applyFont="1" applyProtection="1">
      <protection locked="0"/>
    </xf>
    <xf numFmtId="0" fontId="14" fillId="0" borderId="0" xfId="43" applyFont="1" applyAlignment="1" applyProtection="1">
      <alignment horizontal="center"/>
      <protection locked="0"/>
    </xf>
    <xf numFmtId="1" fontId="14" fillId="0" borderId="0" xfId="43" applyNumberFormat="1" applyFont="1" applyAlignment="1" applyProtection="1">
      <alignment horizontal="center"/>
      <protection locked="0"/>
    </xf>
    <xf numFmtId="0" fontId="14" fillId="0" borderId="0" xfId="43" applyFont="1" applyAlignment="1" applyProtection="1">
      <alignment horizontal="justify" vertical="top" wrapText="1"/>
      <protection locked="0"/>
    </xf>
    <xf numFmtId="0" fontId="14" fillId="0" borderId="0" xfId="43" applyFont="1" applyAlignment="1" applyProtection="1">
      <alignment horizontal="center" vertical="top"/>
      <protection locked="0"/>
    </xf>
    <xf numFmtId="0" fontId="20" fillId="0" borderId="0" xfId="43" applyFont="1" applyProtection="1">
      <protection locked="0"/>
    </xf>
    <xf numFmtId="0" fontId="15" fillId="0" borderId="0" xfId="43" applyFont="1" applyAlignment="1" applyProtection="1">
      <alignment horizontal="justify" vertical="top" wrapText="1"/>
      <protection locked="0"/>
    </xf>
    <xf numFmtId="1" fontId="14" fillId="0" borderId="1" xfId="43" applyNumberFormat="1" applyFont="1" applyBorder="1" applyAlignment="1" applyProtection="1">
      <alignment horizontal="center"/>
      <protection locked="0"/>
    </xf>
    <xf numFmtId="0" fontId="14" fillId="0" borderId="1" xfId="43" applyFont="1" applyBorder="1" applyAlignment="1" applyProtection="1">
      <alignment horizontal="justify" vertical="top" wrapText="1"/>
      <protection locked="0"/>
    </xf>
    <xf numFmtId="0" fontId="14" fillId="0" borderId="1" xfId="43" applyFont="1" applyBorder="1" applyAlignment="1" applyProtection="1">
      <alignment horizontal="center" vertical="top"/>
      <protection locked="0"/>
    </xf>
    <xf numFmtId="1" fontId="14" fillId="4" borderId="1" xfId="43" applyNumberFormat="1" applyFont="1" applyFill="1" applyBorder="1" applyAlignment="1" applyProtection="1">
      <alignment horizontal="center"/>
      <protection locked="0"/>
    </xf>
    <xf numFmtId="0" fontId="14" fillId="4" borderId="1" xfId="43" applyFont="1" applyFill="1" applyBorder="1" applyAlignment="1" applyProtection="1">
      <alignment horizontal="center"/>
      <protection locked="0"/>
    </xf>
    <xf numFmtId="0" fontId="15" fillId="4" borderId="1" xfId="43" applyFont="1" applyFill="1" applyBorder="1" applyAlignment="1" applyProtection="1">
      <alignment horizontal="justify" vertical="top" wrapText="1"/>
      <protection locked="0"/>
    </xf>
    <xf numFmtId="0" fontId="14" fillId="4" borderId="1" xfId="43" applyFont="1" applyFill="1" applyBorder="1" applyAlignment="1" applyProtection="1">
      <alignment horizontal="center" vertical="top"/>
      <protection locked="0"/>
    </xf>
    <xf numFmtId="0" fontId="14" fillId="0" borderId="0" xfId="43" applyFont="1" applyAlignment="1" applyProtection="1">
      <alignment vertical="center"/>
      <protection locked="0"/>
    </xf>
    <xf numFmtId="1" fontId="14" fillId="2" borderId="1" xfId="43" applyNumberFormat="1" applyFont="1" applyFill="1" applyBorder="1" applyAlignment="1" applyProtection="1">
      <alignment horizontal="center" vertical="center" wrapText="1"/>
      <protection locked="0"/>
    </xf>
    <xf numFmtId="0" fontId="14" fillId="2" borderId="1" xfId="43" applyFont="1" applyFill="1" applyBorder="1" applyAlignment="1" applyProtection="1">
      <alignment horizontal="center" vertical="center" wrapText="1"/>
      <protection locked="0"/>
    </xf>
    <xf numFmtId="0" fontId="15" fillId="2" borderId="1" xfId="43" applyFont="1" applyFill="1" applyBorder="1" applyAlignment="1" applyProtection="1">
      <alignment horizontal="justify" vertical="center" wrapText="1"/>
      <protection locked="0"/>
    </xf>
    <xf numFmtId="1" fontId="14" fillId="0" borderId="1" xfId="43" applyNumberFormat="1" applyFont="1" applyBorder="1" applyAlignment="1" applyProtection="1">
      <alignment horizontal="center" wrapText="1"/>
      <protection locked="0"/>
    </xf>
    <xf numFmtId="0" fontId="14" fillId="0" borderId="1" xfId="43" applyFont="1" applyBorder="1" applyAlignment="1" applyProtection="1">
      <alignment horizontal="center" wrapText="1"/>
      <protection locked="0"/>
    </xf>
    <xf numFmtId="0" fontId="16" fillId="0" borderId="1" xfId="43" applyFont="1" applyBorder="1" applyAlignment="1" applyProtection="1">
      <alignment horizontal="justify" vertical="top" wrapText="1"/>
      <protection locked="0"/>
    </xf>
    <xf numFmtId="0" fontId="15" fillId="0" borderId="1" xfId="43" applyFont="1" applyBorder="1" applyAlignment="1" applyProtection="1">
      <alignment horizontal="center" vertical="top"/>
      <protection locked="0"/>
    </xf>
    <xf numFmtId="1" fontId="14" fillId="2" borderId="1" xfId="43" applyNumberFormat="1" applyFont="1" applyFill="1" applyBorder="1" applyAlignment="1" applyProtection="1">
      <alignment horizontal="center" wrapText="1"/>
      <protection locked="0"/>
    </xf>
    <xf numFmtId="0" fontId="15" fillId="2" borderId="1" xfId="43" applyFont="1" applyFill="1" applyBorder="1" applyAlignment="1" applyProtection="1">
      <alignment horizontal="justify" vertical="top" wrapText="1"/>
      <protection locked="0"/>
    </xf>
    <xf numFmtId="0" fontId="14" fillId="2" borderId="1" xfId="43" applyFont="1" applyFill="1" applyBorder="1" applyAlignment="1" applyProtection="1">
      <alignment horizontal="center" vertical="top" wrapText="1"/>
      <protection locked="0"/>
    </xf>
    <xf numFmtId="0" fontId="13" fillId="0" borderId="0" xfId="43" applyAlignment="1" applyProtection="1">
      <alignment vertical="top"/>
      <protection locked="0"/>
    </xf>
    <xf numFmtId="0" fontId="14" fillId="2" borderId="1" xfId="43" applyFont="1" applyFill="1" applyBorder="1" applyAlignment="1" applyProtection="1">
      <alignment horizontal="center" wrapText="1"/>
      <protection locked="0"/>
    </xf>
    <xf numFmtId="1" fontId="14" fillId="0" borderId="1" xfId="38" applyNumberFormat="1" applyFont="1" applyBorder="1" applyAlignment="1">
      <alignment horizontal="center"/>
    </xf>
    <xf numFmtId="168" fontId="14" fillId="0" borderId="1" xfId="55" applyNumberFormat="1" applyFont="1" applyBorder="1" applyAlignment="1">
      <alignment horizontal="center"/>
    </xf>
    <xf numFmtId="0" fontId="14" fillId="0" borderId="1" xfId="43" applyFont="1" applyBorder="1" applyAlignment="1">
      <alignment horizontal="justify" vertical="top" wrapText="1"/>
    </xf>
    <xf numFmtId="0" fontId="14" fillId="0" borderId="1" xfId="43" applyFont="1" applyBorder="1" applyAlignment="1">
      <alignment horizontal="center"/>
    </xf>
    <xf numFmtId="0" fontId="14" fillId="0" borderId="1" xfId="43" applyFont="1" applyBorder="1" applyAlignment="1">
      <alignment horizontal="center" vertical="top" wrapText="1"/>
    </xf>
    <xf numFmtId="0" fontId="21" fillId="0" borderId="1" xfId="43" applyFont="1" applyBorder="1" applyAlignment="1" applyProtection="1">
      <alignment horizontal="center" wrapText="1"/>
      <protection locked="0"/>
    </xf>
    <xf numFmtId="0" fontId="15" fillId="0" borderId="1" xfId="43" applyFont="1" applyBorder="1" applyAlignment="1" applyProtection="1">
      <alignment horizontal="justify" vertical="top" wrapText="1"/>
      <protection locked="0"/>
    </xf>
    <xf numFmtId="0" fontId="15" fillId="0" borderId="1" xfId="43" applyFont="1" applyBorder="1" applyAlignment="1" applyProtection="1">
      <alignment horizontal="center" vertical="top" wrapText="1"/>
      <protection locked="0"/>
    </xf>
    <xf numFmtId="0" fontId="15" fillId="0" borderId="1" xfId="43" applyFont="1" applyBorder="1" applyAlignment="1" applyProtection="1">
      <alignment horizontal="center" wrapText="1"/>
      <protection locked="0"/>
    </xf>
    <xf numFmtId="0" fontId="19" fillId="0" borderId="1" xfId="43" applyFont="1" applyBorder="1" applyAlignment="1" applyProtection="1">
      <alignment horizontal="center" wrapText="1"/>
      <protection locked="0"/>
    </xf>
    <xf numFmtId="0" fontId="19" fillId="0" borderId="1" xfId="43" applyFont="1" applyBorder="1" applyAlignment="1" applyProtection="1">
      <alignment horizontal="justify" vertical="top" wrapText="1"/>
      <protection locked="0"/>
    </xf>
    <xf numFmtId="0" fontId="21" fillId="0" borderId="0" xfId="43" applyFont="1" applyProtection="1">
      <protection locked="0"/>
    </xf>
    <xf numFmtId="0" fontId="20" fillId="0" borderId="0" xfId="43" applyFont="1" applyAlignment="1" applyProtection="1">
      <alignment vertical="center"/>
      <protection locked="0"/>
    </xf>
    <xf numFmtId="2" fontId="14" fillId="0" borderId="1" xfId="43" applyNumberFormat="1" applyFont="1" applyBorder="1" applyAlignment="1" applyProtection="1">
      <alignment horizontal="center" vertical="top"/>
      <protection locked="0"/>
    </xf>
    <xf numFmtId="0" fontId="14" fillId="0" borderId="0" xfId="43" applyFont="1" applyAlignment="1" applyProtection="1">
      <alignment horizontal="center" vertical="center"/>
      <protection locked="0"/>
    </xf>
    <xf numFmtId="1" fontId="15" fillId="0" borderId="1" xfId="43" applyNumberFormat="1" applyFont="1" applyBorder="1" applyAlignment="1" applyProtection="1">
      <alignment horizontal="center" vertical="center" wrapText="1"/>
      <protection locked="0"/>
    </xf>
    <xf numFmtId="0" fontId="15" fillId="0" borderId="1" xfId="43" applyFont="1" applyBorder="1" applyAlignment="1" applyProtection="1">
      <alignment horizontal="center" vertical="center" wrapText="1"/>
      <protection locked="0"/>
    </xf>
    <xf numFmtId="0" fontId="28" fillId="3" borderId="1" xfId="43" applyFont="1" applyFill="1" applyBorder="1"/>
    <xf numFmtId="0" fontId="28" fillId="0" borderId="1" xfId="43" applyFont="1" applyBorder="1"/>
    <xf numFmtId="0" fontId="28" fillId="0" borderId="0" xfId="43" applyFont="1"/>
    <xf numFmtId="0" fontId="28" fillId="0" borderId="1" xfId="43" applyFont="1" applyBorder="1" applyAlignment="1">
      <alignment horizontal="center" vertical="top"/>
    </xf>
    <xf numFmtId="0" fontId="28" fillId="0" borderId="1" xfId="43" applyFont="1" applyBorder="1" applyAlignment="1">
      <alignment horizontal="justify" vertical="top"/>
    </xf>
    <xf numFmtId="0" fontId="28" fillId="0" borderId="1" xfId="43" applyFont="1" applyBorder="1" applyAlignment="1">
      <alignment horizontal="center"/>
    </xf>
    <xf numFmtId="0" fontId="28" fillId="0" borderId="1" xfId="43" applyFont="1" applyBorder="1" applyAlignment="1">
      <alignment horizontal="center" vertical="center"/>
    </xf>
    <xf numFmtId="0" fontId="28" fillId="0" borderId="1" xfId="43" applyFont="1" applyBorder="1" applyAlignment="1">
      <alignment vertical="center"/>
    </xf>
    <xf numFmtId="0" fontId="30" fillId="0" borderId="1" xfId="43" applyFont="1" applyBorder="1" applyAlignment="1">
      <alignment horizontal="center" vertical="top"/>
    </xf>
    <xf numFmtId="0" fontId="30" fillId="3" borderId="1" xfId="43" applyFont="1" applyFill="1" applyBorder="1"/>
    <xf numFmtId="0" fontId="30" fillId="0" borderId="1" xfId="43" applyFont="1" applyBorder="1"/>
    <xf numFmtId="0" fontId="30" fillId="0" borderId="0" xfId="43" applyFont="1"/>
    <xf numFmtId="0" fontId="28" fillId="0" borderId="1" xfId="43" applyFont="1" applyBorder="1" applyAlignment="1">
      <alignment horizontal="left" vertical="top" wrapText="1"/>
    </xf>
    <xf numFmtId="0" fontId="31" fillId="0" borderId="1" xfId="43" applyFont="1" applyBorder="1" applyAlignment="1">
      <alignment horizontal="center" vertical="center" wrapText="1"/>
    </xf>
    <xf numFmtId="0" fontId="28" fillId="3" borderId="1" xfId="43" applyFont="1" applyFill="1" applyBorder="1" applyAlignment="1">
      <alignment horizontal="center" vertical="center"/>
    </xf>
    <xf numFmtId="0" fontId="31" fillId="5" borderId="1" xfId="43" applyFont="1" applyFill="1" applyBorder="1" applyAlignment="1">
      <alignment horizontal="center" vertical="center" wrapText="1"/>
    </xf>
    <xf numFmtId="0" fontId="28" fillId="0" borderId="0" xfId="43" applyFont="1" applyAlignment="1">
      <alignment horizontal="center" vertical="center"/>
    </xf>
    <xf numFmtId="0" fontId="31" fillId="0" borderId="1" xfId="43" applyFont="1" applyBorder="1" applyAlignment="1">
      <alignment horizontal="center" vertical="top" wrapText="1"/>
    </xf>
    <xf numFmtId="0" fontId="31" fillId="0" borderId="1" xfId="43" applyFont="1" applyBorder="1" applyAlignment="1">
      <alignment horizontal="center" wrapText="1"/>
    </xf>
    <xf numFmtId="0" fontId="28" fillId="5" borderId="1" xfId="43" applyFont="1" applyFill="1" applyBorder="1"/>
    <xf numFmtId="0" fontId="31" fillId="0" borderId="1" xfId="43" applyFont="1" applyBorder="1" applyAlignment="1">
      <alignment horizontal="center" vertical="justify" wrapText="1"/>
    </xf>
    <xf numFmtId="0" fontId="29" fillId="0" borderId="1" xfId="43" applyFont="1" applyBorder="1" applyAlignment="1">
      <alignment horizontal="justify" vertical="top" wrapText="1"/>
    </xf>
    <xf numFmtId="0" fontId="28" fillId="0" borderId="1" xfId="43" applyFont="1" applyBorder="1" applyAlignment="1">
      <alignment horizontal="center" wrapText="1"/>
    </xf>
    <xf numFmtId="0" fontId="28" fillId="3" borderId="1" xfId="43" applyFont="1" applyFill="1" applyBorder="1" applyAlignment="1">
      <alignment vertical="center"/>
    </xf>
    <xf numFmtId="0" fontId="28" fillId="5" borderId="1" xfId="43" applyFont="1" applyFill="1" applyBorder="1" applyAlignment="1">
      <alignment vertical="center"/>
    </xf>
    <xf numFmtId="0" fontId="28" fillId="0" borderId="0" xfId="43" applyFont="1" applyAlignment="1">
      <alignment vertical="center"/>
    </xf>
    <xf numFmtId="0" fontId="30" fillId="0" borderId="1" xfId="43" applyFont="1" applyBorder="1" applyAlignment="1">
      <alignment horizontal="center" vertical="justify"/>
    </xf>
    <xf numFmtId="0" fontId="32" fillId="0" borderId="1" xfId="43" applyFont="1" applyBorder="1" applyAlignment="1">
      <alignment horizontal="justify" vertical="top" wrapText="1"/>
    </xf>
    <xf numFmtId="0" fontId="30" fillId="0" borderId="1" xfId="43" applyFont="1" applyBorder="1" applyAlignment="1">
      <alignment horizontal="center" vertical="top" wrapText="1"/>
    </xf>
    <xf numFmtId="0" fontId="30" fillId="0" borderId="1" xfId="43" applyFont="1" applyBorder="1" applyAlignment="1">
      <alignment horizontal="justify" vertical="top" wrapText="1"/>
    </xf>
    <xf numFmtId="0" fontId="28" fillId="0" borderId="1" xfId="43" applyFont="1" applyBorder="1" applyAlignment="1">
      <alignment horizontal="center" vertical="justify" wrapText="1"/>
    </xf>
    <xf numFmtId="0" fontId="28" fillId="0" borderId="1" xfId="43" applyFont="1" applyBorder="1" applyAlignment="1">
      <alignment horizontal="justify" vertical="top" wrapText="1"/>
    </xf>
    <xf numFmtId="0" fontId="33" fillId="0" borderId="1" xfId="43" applyFont="1" applyBorder="1" applyAlignment="1">
      <alignment horizontal="left" vertical="center" wrapText="1"/>
    </xf>
    <xf numFmtId="0" fontId="28" fillId="0" borderId="1" xfId="43" applyFont="1" applyBorder="1" applyAlignment="1">
      <alignment horizontal="center" vertical="justify"/>
    </xf>
    <xf numFmtId="0" fontId="28" fillId="0" borderId="1" xfId="43" applyFont="1" applyBorder="1" applyAlignment="1">
      <alignment horizontal="center" vertical="top" wrapText="1"/>
    </xf>
    <xf numFmtId="1" fontId="28" fillId="0" borderId="1" xfId="43" applyNumberFormat="1" applyFont="1" applyBorder="1" applyAlignment="1">
      <alignment horizontal="justify" vertical="top" wrapText="1"/>
    </xf>
    <xf numFmtId="1" fontId="28" fillId="0" borderId="1" xfId="43" applyNumberFormat="1" applyFont="1" applyBorder="1" applyAlignment="1">
      <alignment horizontal="center" wrapText="1"/>
    </xf>
    <xf numFmtId="0" fontId="28" fillId="0" borderId="1" xfId="43" applyFont="1" applyBorder="1" applyAlignment="1">
      <alignment vertical="center" wrapText="1"/>
    </xf>
    <xf numFmtId="0" fontId="28" fillId="0" borderId="1" xfId="43" applyFont="1" applyBorder="1" applyAlignment="1">
      <alignment vertical="top"/>
    </xf>
    <xf numFmtId="0" fontId="28" fillId="3" borderId="1" xfId="43" applyFont="1" applyFill="1" applyBorder="1" applyAlignment="1">
      <alignment vertical="top"/>
    </xf>
    <xf numFmtId="0" fontId="28" fillId="5" borderId="1" xfId="43" applyFont="1" applyFill="1" applyBorder="1" applyAlignment="1">
      <alignment vertical="top"/>
    </xf>
    <xf numFmtId="0" fontId="28" fillId="0" borderId="0" xfId="43" applyFont="1" applyAlignment="1">
      <alignment vertical="top"/>
    </xf>
    <xf numFmtId="0" fontId="28" fillId="0" borderId="1" xfId="43" quotePrefix="1" applyFont="1" applyBorder="1" applyAlignment="1">
      <alignment horizontal="left" vertical="top" wrapText="1"/>
    </xf>
    <xf numFmtId="0" fontId="31" fillId="0" borderId="1" xfId="43" applyFont="1" applyBorder="1" applyAlignment="1">
      <alignment horizontal="left" vertical="center" wrapText="1"/>
    </xf>
    <xf numFmtId="0" fontId="29" fillId="0" borderId="1" xfId="43" applyFont="1" applyBorder="1" applyAlignment="1">
      <alignment horizontal="left" vertical="top" wrapText="1"/>
    </xf>
    <xf numFmtId="0" fontId="29" fillId="0" borderId="1" xfId="43" applyFont="1" applyBorder="1" applyAlignment="1">
      <alignment horizontal="center" wrapText="1"/>
    </xf>
    <xf numFmtId="0" fontId="28" fillId="5" borderId="1" xfId="43" applyFont="1" applyFill="1" applyBorder="1" applyAlignment="1">
      <alignment wrapText="1"/>
    </xf>
    <xf numFmtId="2" fontId="35" fillId="5" borderId="1" xfId="43" applyNumberFormat="1" applyFont="1" applyFill="1" applyBorder="1" applyAlignment="1">
      <alignment horizontal="center" wrapText="1"/>
    </xf>
    <xf numFmtId="2" fontId="28" fillId="5" borderId="1" xfId="43" applyNumberFormat="1" applyFont="1" applyFill="1" applyBorder="1"/>
    <xf numFmtId="2" fontId="28" fillId="0" borderId="1" xfId="43" applyNumberFormat="1" applyFont="1" applyBorder="1" applyAlignment="1">
      <alignment horizontal="center" vertical="top" wrapText="1"/>
    </xf>
    <xf numFmtId="0" fontId="28" fillId="5" borderId="1" xfId="43" applyFont="1" applyFill="1" applyBorder="1" applyAlignment="1">
      <alignment horizontal="center" vertical="center"/>
    </xf>
    <xf numFmtId="0" fontId="34" fillId="0" borderId="1" xfId="43" applyFont="1" applyBorder="1" applyAlignment="1">
      <alignment horizontal="center" vertical="center"/>
    </xf>
    <xf numFmtId="0" fontId="34" fillId="0" borderId="1" xfId="43" applyFont="1" applyBorder="1"/>
    <xf numFmtId="0" fontId="34" fillId="3" borderId="1" xfId="43" applyFont="1" applyFill="1" applyBorder="1"/>
    <xf numFmtId="0" fontId="34" fillId="5" borderId="1" xfId="43" applyFont="1" applyFill="1" applyBorder="1" applyAlignment="1">
      <alignment horizontal="center" vertical="center"/>
    </xf>
    <xf numFmtId="0" fontId="34" fillId="0" borderId="0" xfId="43" applyFont="1"/>
    <xf numFmtId="0" fontId="34" fillId="0" borderId="1" xfId="43" applyFont="1" applyBorder="1" applyAlignment="1">
      <alignment vertical="center"/>
    </xf>
    <xf numFmtId="0" fontId="34" fillId="5" borderId="1" xfId="43" applyFont="1" applyFill="1" applyBorder="1"/>
    <xf numFmtId="1" fontId="31" fillId="0" borderId="1" xfId="43" applyNumberFormat="1" applyFont="1" applyBorder="1" applyAlignment="1">
      <alignment horizontal="justify" vertical="top" wrapText="1"/>
    </xf>
    <xf numFmtId="1" fontId="28" fillId="0" borderId="1" xfId="43" applyNumberFormat="1" applyFont="1" applyBorder="1" applyAlignment="1">
      <alignment horizontal="justify" vertical="top"/>
    </xf>
    <xf numFmtId="0" fontId="31" fillId="0" borderId="1" xfId="43" applyFont="1" applyBorder="1" applyAlignment="1">
      <alignment horizontal="center"/>
    </xf>
    <xf numFmtId="0" fontId="31" fillId="0" borderId="1" xfId="43" applyFont="1" applyBorder="1" applyAlignment="1">
      <alignment vertical="top"/>
    </xf>
    <xf numFmtId="0" fontId="28" fillId="0" borderId="1" xfId="20" applyFont="1" applyBorder="1" applyAlignment="1">
      <alignment horizontal="justify" vertical="top" wrapText="1"/>
    </xf>
    <xf numFmtId="0" fontId="35" fillId="5" borderId="1" xfId="43" applyFont="1" applyFill="1" applyBorder="1" applyAlignment="1">
      <alignment horizontal="center"/>
    </xf>
    <xf numFmtId="0" fontId="28" fillId="5" borderId="1" xfId="43" applyFont="1" applyFill="1" applyBorder="1" applyAlignment="1">
      <alignment horizontal="center"/>
    </xf>
    <xf numFmtId="0" fontId="35" fillId="0" borderId="1" xfId="43" applyFont="1" applyBorder="1" applyAlignment="1">
      <alignment horizontal="justify" vertical="top" wrapText="1"/>
    </xf>
    <xf numFmtId="0" fontId="31" fillId="0" borderId="1" xfId="43" applyFont="1" applyBorder="1" applyAlignment="1">
      <alignment horizontal="center" vertical="center"/>
    </xf>
    <xf numFmtId="0" fontId="31" fillId="0" borderId="1" xfId="43" applyFont="1" applyBorder="1" applyAlignment="1">
      <alignment horizontal="justify" vertical="top" wrapText="1"/>
    </xf>
    <xf numFmtId="0" fontId="31" fillId="0" borderId="1" xfId="43" applyFont="1" applyBorder="1" applyAlignment="1">
      <alignment vertical="center"/>
    </xf>
    <xf numFmtId="0" fontId="31" fillId="5" borderId="1" xfId="43" applyFont="1" applyFill="1" applyBorder="1" applyAlignment="1">
      <alignment vertical="center"/>
    </xf>
    <xf numFmtId="0" fontId="28" fillId="0" borderId="0" xfId="43" applyFont="1" applyAlignment="1">
      <alignment horizontal="center" vertical="top"/>
    </xf>
    <xf numFmtId="0" fontId="28" fillId="0" borderId="0" xfId="43" applyFont="1" applyAlignment="1">
      <alignment horizontal="justify" vertical="top"/>
    </xf>
    <xf numFmtId="0" fontId="28" fillId="0" borderId="0" xfId="43" applyFont="1" applyAlignment="1">
      <alignment horizontal="center"/>
    </xf>
    <xf numFmtId="0" fontId="24" fillId="0" borderId="1" xfId="20" applyFont="1" applyFill="1" applyBorder="1" applyAlignment="1">
      <alignment horizontal="justify" vertical="top" wrapText="1"/>
    </xf>
    <xf numFmtId="0" fontId="24" fillId="0" borderId="1" xfId="20" applyFont="1" applyFill="1" applyBorder="1"/>
    <xf numFmtId="0" fontId="26" fillId="0" borderId="1" xfId="20" applyFont="1" applyFill="1" applyBorder="1" applyAlignment="1">
      <alignment horizontal="justify" vertical="top" wrapText="1"/>
    </xf>
    <xf numFmtId="0" fontId="25" fillId="5" borderId="1" xfId="20" applyFont="1" applyFill="1" applyBorder="1" applyAlignment="1">
      <alignment horizontal="center"/>
    </xf>
    <xf numFmtId="0" fontId="25" fillId="0" borderId="1" xfId="20" applyFont="1" applyFill="1" applyBorder="1" applyAlignment="1">
      <alignment horizontal="center"/>
    </xf>
    <xf numFmtId="0" fontId="14" fillId="0" borderId="1" xfId="38" applyNumberFormat="1" applyFont="1" applyFill="1" applyBorder="1" applyAlignment="1">
      <alignment horizontal="center" vertical="center" wrapText="1"/>
    </xf>
    <xf numFmtId="0" fontId="14" fillId="0" borderId="25" xfId="38" applyFont="1" applyFill="1" applyBorder="1" applyAlignment="1">
      <alignment horizontal="left" vertical="top" wrapText="1"/>
    </xf>
    <xf numFmtId="0" fontId="14" fillId="0" borderId="26" xfId="38" applyFont="1" applyFill="1" applyBorder="1" applyAlignment="1">
      <alignment horizontal="left" vertical="top" wrapText="1"/>
    </xf>
    <xf numFmtId="0" fontId="14" fillId="0" borderId="1" xfId="43" applyFont="1" applyBorder="1" applyAlignment="1" applyProtection="1">
      <alignment horizontal="center"/>
      <protection locked="0"/>
    </xf>
    <xf numFmtId="0" fontId="14" fillId="0" borderId="1" xfId="43" applyFont="1" applyBorder="1" applyAlignment="1" applyProtection="1">
      <alignment horizontal="center" vertical="top" wrapText="1"/>
      <protection locked="0"/>
    </xf>
    <xf numFmtId="49" fontId="15" fillId="0" borderId="1" xfId="38" applyNumberFormat="1" applyFont="1" applyBorder="1" applyAlignment="1">
      <alignment horizontal="center" vertical="top" wrapText="1"/>
    </xf>
    <xf numFmtId="0" fontId="14" fillId="0" borderId="1" xfId="38" applyFont="1" applyBorder="1" applyAlignment="1">
      <alignment vertical="top" wrapText="1"/>
    </xf>
    <xf numFmtId="49" fontId="14" fillId="0" borderId="1" xfId="38" applyNumberFormat="1" applyFont="1" applyBorder="1" applyAlignment="1">
      <alignment horizontal="center" vertical="top" wrapText="1"/>
    </xf>
    <xf numFmtId="0" fontId="14" fillId="0" borderId="1" xfId="38" applyFont="1" applyBorder="1" applyAlignment="1">
      <alignment horizontal="center" wrapText="1"/>
    </xf>
    <xf numFmtId="1" fontId="43" fillId="0" borderId="1" xfId="38" applyNumberFormat="1" applyFont="1" applyBorder="1" applyAlignment="1">
      <alignment horizontal="center" vertical="center"/>
    </xf>
    <xf numFmtId="0" fontId="14" fillId="0" borderId="1" xfId="38" applyFont="1" applyBorder="1" applyAlignment="1">
      <alignment horizontal="center" vertical="top"/>
    </xf>
    <xf numFmtId="0" fontId="0" fillId="0" borderId="1" xfId="0" applyBorder="1"/>
    <xf numFmtId="0" fontId="115" fillId="0" borderId="0" xfId="0" applyFont="1"/>
    <xf numFmtId="0" fontId="115" fillId="0" borderId="27" xfId="0" applyFont="1" applyFill="1" applyBorder="1"/>
    <xf numFmtId="0" fontId="13" fillId="0" borderId="0" xfId="0" applyFont="1"/>
    <xf numFmtId="168" fontId="14" fillId="0" borderId="1" xfId="55" applyNumberFormat="1" applyFont="1" applyBorder="1" applyAlignment="1">
      <alignment horizontal="center" vertical="center"/>
    </xf>
    <xf numFmtId="3" fontId="120" fillId="0" borderId="1" xfId="3402" applyNumberFormat="1" applyFont="1" applyFill="1" applyBorder="1" applyAlignment="1">
      <alignment horizontal="center" vertical="center"/>
    </xf>
    <xf numFmtId="0" fontId="120" fillId="0" borderId="1" xfId="3402" applyFont="1" applyFill="1" applyBorder="1" applyAlignment="1">
      <alignment horizontal="center" vertical="center"/>
    </xf>
    <xf numFmtId="0" fontId="14" fillId="0" borderId="0" xfId="38" applyFont="1" applyFill="1" applyBorder="1" applyAlignment="1">
      <alignment vertical="top"/>
    </xf>
    <xf numFmtId="49" fontId="15" fillId="0" borderId="1" xfId="38" applyNumberFormat="1" applyFont="1" applyFill="1" applyBorder="1" applyAlignment="1">
      <alignment horizontal="center" vertical="top" wrapText="1"/>
    </xf>
    <xf numFmtId="0" fontId="14" fillId="0" borderId="1" xfId="38" applyFont="1" applyFill="1" applyBorder="1" applyAlignment="1">
      <alignment horizontal="center" wrapText="1"/>
    </xf>
    <xf numFmtId="0" fontId="14" fillId="0" borderId="1" xfId="38" applyNumberFormat="1" applyFont="1" applyFill="1" applyBorder="1" applyAlignment="1">
      <alignment horizontal="center" wrapText="1"/>
    </xf>
    <xf numFmtId="49" fontId="14" fillId="0" borderId="1" xfId="38" applyNumberFormat="1" applyFont="1" applyFill="1" applyBorder="1" applyAlignment="1">
      <alignment horizontal="center" vertical="top" wrapText="1"/>
    </xf>
    <xf numFmtId="0" fontId="14" fillId="0" borderId="1" xfId="38" applyFont="1" applyFill="1" applyBorder="1" applyAlignment="1">
      <alignment horizontal="center" vertical="center" wrapText="1"/>
    </xf>
    <xf numFmtId="1" fontId="14" fillId="0" borderId="1" xfId="38" applyNumberFormat="1" applyFont="1" applyBorder="1" applyAlignment="1">
      <alignment horizontal="center" vertical="center"/>
    </xf>
    <xf numFmtId="168" fontId="123" fillId="0" borderId="33" xfId="3423" applyNumberFormat="1" applyFont="1" applyBorder="1" applyAlignment="1">
      <alignment horizontal="center" vertical="center" wrapText="1"/>
    </xf>
    <xf numFmtId="168" fontId="123" fillId="0" borderId="1" xfId="3423" applyNumberFormat="1" applyFont="1" applyBorder="1" applyAlignment="1">
      <alignment horizontal="center" vertical="center" wrapText="1"/>
    </xf>
    <xf numFmtId="0" fontId="124" fillId="0" borderId="1" xfId="3423" applyFont="1" applyBorder="1" applyAlignment="1">
      <alignment horizontal="left" vertical="top" wrapText="1"/>
    </xf>
    <xf numFmtId="168" fontId="122" fillId="0" borderId="33" xfId="3423" applyNumberFormat="1" applyFont="1" applyBorder="1" applyAlignment="1">
      <alignment horizontal="center" vertical="center" wrapText="1"/>
    </xf>
    <xf numFmtId="168" fontId="67" fillId="0" borderId="33" xfId="3423" applyNumberFormat="1" applyFont="1" applyBorder="1" applyAlignment="1">
      <alignment horizontal="center" vertical="center" wrapText="1"/>
    </xf>
    <xf numFmtId="168" fontId="67" fillId="0" borderId="1" xfId="3423" applyNumberFormat="1" applyFont="1" applyBorder="1" applyAlignment="1">
      <alignment horizontal="center" vertical="center" wrapText="1"/>
    </xf>
    <xf numFmtId="0" fontId="123" fillId="0" borderId="1" xfId="3423" applyFont="1" applyBorder="1" applyAlignment="1">
      <alignment horizontal="left" vertical="top" wrapText="1"/>
    </xf>
    <xf numFmtId="168" fontId="123" fillId="0" borderId="1" xfId="3423" applyNumberFormat="1" applyFont="1" applyBorder="1" applyAlignment="1">
      <alignment horizontal="left" vertical="center" wrapText="1"/>
    </xf>
    <xf numFmtId="0" fontId="14" fillId="0" borderId="1" xfId="38" applyNumberFormat="1" applyFont="1" applyFill="1" applyBorder="1" applyAlignment="1">
      <alignment horizontal="left" vertical="top" wrapText="1"/>
    </xf>
    <xf numFmtId="0" fontId="120" fillId="0" borderId="1" xfId="3425" applyFont="1" applyFill="1" applyBorder="1" applyAlignment="1">
      <alignment horizontal="center" vertical="center"/>
    </xf>
    <xf numFmtId="0" fontId="127" fillId="0" borderId="0" xfId="3432" applyFont="1"/>
    <xf numFmtId="0" fontId="126" fillId="23" borderId="1" xfId="2155" applyFont="1" applyFill="1" applyBorder="1" applyAlignment="1">
      <alignment horizontal="center" vertical="center" wrapText="1"/>
    </xf>
    <xf numFmtId="0" fontId="128" fillId="0" borderId="1" xfId="2155" applyFont="1" applyBorder="1" applyAlignment="1">
      <alignment horizontal="center" vertical="center"/>
    </xf>
    <xf numFmtId="0" fontId="128" fillId="0" borderId="1" xfId="2155" applyFont="1" applyBorder="1" applyAlignment="1">
      <alignment horizontal="left" vertical="top" wrapText="1"/>
    </xf>
    <xf numFmtId="0" fontId="128" fillId="0" borderId="1" xfId="2155" applyFont="1" applyBorder="1" applyAlignment="1">
      <alignment horizontal="center" vertical="center" wrapText="1"/>
    </xf>
    <xf numFmtId="0" fontId="128" fillId="27" borderId="1" xfId="2155" applyFont="1" applyFill="1" applyBorder="1" applyAlignment="1">
      <alignment horizontal="center" vertical="center"/>
    </xf>
    <xf numFmtId="0" fontId="128" fillId="0" borderId="5" xfId="2155" applyFont="1" applyBorder="1" applyAlignment="1">
      <alignment horizontal="center" vertical="center"/>
    </xf>
    <xf numFmtId="0" fontId="128" fillId="0" borderId="34" xfId="2155" applyFont="1" applyBorder="1" applyAlignment="1">
      <alignment horizontal="center" vertical="center"/>
    </xf>
    <xf numFmtId="0" fontId="128" fillId="0" borderId="27" xfId="2155" applyFont="1" applyBorder="1" applyAlignment="1">
      <alignment horizontal="left" vertical="top" wrapText="1"/>
    </xf>
    <xf numFmtId="0" fontId="128" fillId="0" borderId="27" xfId="2155" applyFont="1" applyBorder="1" applyAlignment="1">
      <alignment horizontal="center" vertical="center" wrapText="1"/>
    </xf>
    <xf numFmtId="0" fontId="128" fillId="27" borderId="27" xfId="2155" applyFont="1" applyFill="1" applyBorder="1" applyAlignment="1">
      <alignment horizontal="center" vertical="center"/>
    </xf>
    <xf numFmtId="0" fontId="102" fillId="3" borderId="35" xfId="2155" applyFont="1" applyFill="1" applyBorder="1" applyAlignment="1">
      <alignment horizontal="center" vertical="center" wrapText="1"/>
    </xf>
    <xf numFmtId="0" fontId="102" fillId="3" borderId="36" xfId="2155" applyFont="1" applyFill="1" applyBorder="1" applyAlignment="1">
      <alignment horizontal="center" vertical="top" wrapText="1"/>
    </xf>
    <xf numFmtId="0" fontId="102" fillId="3" borderId="36" xfId="2155" applyFont="1" applyFill="1" applyBorder="1" applyAlignment="1">
      <alignment horizontal="center" vertical="center" wrapText="1"/>
    </xf>
    <xf numFmtId="0" fontId="129" fillId="0" borderId="0" xfId="3432" applyFont="1"/>
    <xf numFmtId="0" fontId="48" fillId="0" borderId="0" xfId="2155" applyFont="1" applyAlignment="1">
      <alignment horizontal="center" vertical="center"/>
    </xf>
    <xf numFmtId="0" fontId="48" fillId="0" borderId="0" xfId="2155" applyFont="1" applyAlignment="1">
      <alignment vertical="center" wrapText="1"/>
    </xf>
    <xf numFmtId="0" fontId="48" fillId="0" borderId="0" xfId="2155" applyFont="1" applyAlignment="1">
      <alignment horizontal="center" vertical="center" wrapText="1"/>
    </xf>
    <xf numFmtId="0" fontId="48" fillId="27" borderId="0" xfId="2155" applyFont="1" applyFill="1" applyAlignment="1">
      <alignment horizontal="center" vertical="center"/>
    </xf>
    <xf numFmtId="0" fontId="48" fillId="0" borderId="0" xfId="2155" applyFont="1"/>
    <xf numFmtId="0" fontId="127" fillId="0" borderId="0" xfId="3432" applyFont="1" applyAlignment="1">
      <alignment horizontal="center" vertical="center"/>
    </xf>
    <xf numFmtId="0" fontId="127" fillId="27" borderId="0" xfId="3432" applyFont="1" applyFill="1" applyAlignment="1">
      <alignment horizontal="center" vertical="center"/>
    </xf>
    <xf numFmtId="0" fontId="48" fillId="0" borderId="0" xfId="3432" applyFont="1" applyAlignment="1">
      <alignment vertical="center"/>
    </xf>
    <xf numFmtId="0" fontId="4" fillId="0" borderId="0" xfId="3432"/>
    <xf numFmtId="0" fontId="132" fillId="23" borderId="35" xfId="3432" applyFont="1" applyFill="1" applyBorder="1" applyAlignment="1">
      <alignment vertical="center"/>
    </xf>
    <xf numFmtId="0" fontId="133" fillId="23" borderId="36" xfId="3432" applyFont="1" applyFill="1" applyBorder="1" applyAlignment="1">
      <alignment vertical="center"/>
    </xf>
    <xf numFmtId="0" fontId="131" fillId="23" borderId="36" xfId="3432" applyFont="1" applyFill="1" applyBorder="1" applyAlignment="1">
      <alignment horizontal="center" vertical="center"/>
    </xf>
    <xf numFmtId="0" fontId="132" fillId="23" borderId="36" xfId="3432" applyFont="1" applyFill="1" applyBorder="1" applyAlignment="1">
      <alignment horizontal="center" vertical="center" wrapText="1"/>
    </xf>
    <xf numFmtId="0" fontId="132" fillId="23" borderId="6" xfId="3432" applyFont="1" applyFill="1" applyBorder="1" applyAlignment="1">
      <alignment horizontal="center" vertical="center" wrapText="1"/>
    </xf>
    <xf numFmtId="0" fontId="132" fillId="23" borderId="37" xfId="3432" applyFont="1" applyFill="1" applyBorder="1" applyAlignment="1">
      <alignment vertical="center"/>
    </xf>
    <xf numFmtId="0" fontId="133" fillId="23" borderId="38" xfId="3432" applyFont="1" applyFill="1" applyBorder="1" applyAlignment="1">
      <alignment vertical="center"/>
    </xf>
    <xf numFmtId="0" fontId="131" fillId="23" borderId="38" xfId="3432" applyFont="1" applyFill="1" applyBorder="1" applyAlignment="1">
      <alignment vertical="center"/>
    </xf>
    <xf numFmtId="0" fontId="132" fillId="23" borderId="38" xfId="3432" applyFont="1" applyFill="1" applyBorder="1" applyAlignment="1">
      <alignment vertical="center"/>
    </xf>
    <xf numFmtId="0" fontId="134" fillId="23" borderId="39" xfId="3432" applyFont="1" applyFill="1" applyBorder="1" applyAlignment="1">
      <alignment vertical="center"/>
    </xf>
    <xf numFmtId="0" fontId="48" fillId="28" borderId="6" xfId="3432" applyFont="1" applyFill="1" applyBorder="1" applyAlignment="1">
      <alignment horizontal="center" vertical="center"/>
    </xf>
    <xf numFmtId="0" fontId="130" fillId="29" borderId="6" xfId="3432" applyFont="1" applyFill="1" applyBorder="1" applyAlignment="1">
      <alignment horizontal="left" vertical="top" wrapText="1"/>
    </xf>
    <xf numFmtId="0" fontId="131" fillId="27" borderId="6" xfId="3432" applyFont="1" applyFill="1" applyBorder="1" applyAlignment="1">
      <alignment horizontal="center" vertical="center" wrapText="1"/>
    </xf>
    <xf numFmtId="3" fontId="48" fillId="0" borderId="6" xfId="3432" applyNumberFormat="1" applyFont="1" applyBorder="1" applyAlignment="1">
      <alignment horizontal="center" vertical="center"/>
    </xf>
    <xf numFmtId="3" fontId="48" fillId="0" borderId="1" xfId="3432" applyNumberFormat="1" applyFont="1" applyBorder="1" applyAlignment="1">
      <alignment horizontal="center" vertical="center"/>
    </xf>
    <xf numFmtId="0" fontId="48" fillId="28" borderId="1" xfId="3432" applyFont="1" applyFill="1" applyBorder="1" applyAlignment="1">
      <alignment horizontal="center" vertical="center"/>
    </xf>
    <xf numFmtId="0" fontId="130" fillId="29" borderId="1" xfId="3432" applyFont="1" applyFill="1" applyBorder="1" applyAlignment="1">
      <alignment horizontal="left" vertical="top" wrapText="1"/>
    </xf>
    <xf numFmtId="0" fontId="48" fillId="0" borderId="1" xfId="3432" applyFont="1" applyBorder="1" applyAlignment="1">
      <alignment horizontal="center" vertical="center"/>
    </xf>
    <xf numFmtId="0" fontId="131" fillId="27" borderId="1" xfId="3432" applyFont="1" applyFill="1" applyBorder="1" applyAlignment="1">
      <alignment horizontal="center" vertical="center" wrapText="1"/>
    </xf>
    <xf numFmtId="0" fontId="130" fillId="29" borderId="1" xfId="3432" applyFont="1" applyFill="1" applyBorder="1" applyAlignment="1">
      <alignment horizontal="left" vertical="center" wrapText="1"/>
    </xf>
    <xf numFmtId="0" fontId="48" fillId="28" borderId="5" xfId="3432" applyFont="1" applyFill="1" applyBorder="1" applyAlignment="1">
      <alignment horizontal="center" vertical="center"/>
    </xf>
    <xf numFmtId="0" fontId="130" fillId="29" borderId="5" xfId="3432" applyFont="1" applyFill="1" applyBorder="1" applyAlignment="1">
      <alignment horizontal="left" vertical="center" wrapText="1"/>
    </xf>
    <xf numFmtId="0" fontId="131" fillId="27" borderId="5" xfId="3432" applyFont="1" applyFill="1" applyBorder="1" applyAlignment="1">
      <alignment horizontal="center" vertical="center" wrapText="1"/>
    </xf>
    <xf numFmtId="0" fontId="48" fillId="0" borderId="5" xfId="3432" applyFont="1" applyBorder="1" applyAlignment="1">
      <alignment horizontal="center" vertical="center"/>
    </xf>
    <xf numFmtId="0" fontId="132" fillId="30" borderId="1" xfId="3432" applyFont="1" applyFill="1" applyBorder="1" applyAlignment="1">
      <alignment horizontal="center" vertical="center"/>
    </xf>
    <xf numFmtId="0" fontId="133" fillId="30" borderId="1" xfId="3432" applyFont="1" applyFill="1" applyBorder="1" applyAlignment="1">
      <alignment horizontal="left" vertical="center" wrapText="1"/>
    </xf>
    <xf numFmtId="0" fontId="131" fillId="30" borderId="1" xfId="3432" applyFont="1" applyFill="1" applyBorder="1" applyAlignment="1">
      <alignment horizontal="center" vertical="center" wrapText="1"/>
    </xf>
    <xf numFmtId="3" fontId="132" fillId="30" borderId="1" xfId="3432" applyNumberFormat="1" applyFont="1" applyFill="1" applyBorder="1" applyAlignment="1">
      <alignment horizontal="center" vertical="center"/>
    </xf>
    <xf numFmtId="3" fontId="127" fillId="0" borderId="0" xfId="3432" applyNumberFormat="1" applyFont="1"/>
    <xf numFmtId="3" fontId="126" fillId="23" borderId="1" xfId="2155" applyNumberFormat="1" applyFont="1" applyFill="1" applyBorder="1" applyAlignment="1">
      <alignment horizontal="center" vertical="center" wrapText="1"/>
    </xf>
    <xf numFmtId="3" fontId="48" fillId="27" borderId="1" xfId="2155" applyNumberFormat="1" applyFont="1" applyFill="1" applyBorder="1" applyAlignment="1">
      <alignment horizontal="center" vertical="center"/>
    </xf>
    <xf numFmtId="3" fontId="102" fillId="3" borderId="36" xfId="2155" applyNumberFormat="1" applyFont="1" applyFill="1" applyBorder="1" applyAlignment="1">
      <alignment horizontal="center" vertical="center"/>
    </xf>
    <xf numFmtId="3" fontId="115" fillId="3" borderId="36" xfId="2155" applyNumberFormat="1" applyFont="1" applyFill="1" applyBorder="1" applyAlignment="1">
      <alignment horizontal="center" vertical="center"/>
    </xf>
    <xf numFmtId="0" fontId="133" fillId="0" borderId="36" xfId="3432" applyFont="1" applyFill="1" applyBorder="1" applyAlignment="1">
      <alignment vertical="center"/>
    </xf>
    <xf numFmtId="3" fontId="131" fillId="0" borderId="36" xfId="3432" applyNumberFormat="1" applyFont="1" applyFill="1" applyBorder="1" applyAlignment="1">
      <alignment horizontal="center" vertical="center"/>
    </xf>
    <xf numFmtId="0" fontId="115" fillId="0" borderId="35" xfId="3432" applyFont="1" applyFill="1" applyBorder="1" applyAlignment="1">
      <alignment horizontal="center" vertical="center"/>
    </xf>
    <xf numFmtId="0" fontId="115" fillId="0" borderId="36" xfId="3432" applyFont="1" applyFill="1" applyBorder="1" applyAlignment="1">
      <alignment vertical="center"/>
    </xf>
    <xf numFmtId="3" fontId="115" fillId="0" borderId="36" xfId="3432" applyNumberFormat="1" applyFont="1" applyFill="1" applyBorder="1" applyAlignment="1">
      <alignment horizontal="center" vertical="center"/>
    </xf>
    <xf numFmtId="0" fontId="132" fillId="31" borderId="40" xfId="3432" applyFont="1" applyFill="1" applyBorder="1" applyAlignment="1">
      <alignment vertical="center"/>
    </xf>
    <xf numFmtId="0" fontId="133" fillId="31" borderId="6" xfId="3432" applyFont="1" applyFill="1" applyBorder="1" applyAlignment="1">
      <alignment vertical="center"/>
    </xf>
    <xf numFmtId="0" fontId="131" fillId="31" borderId="6" xfId="3432" applyFont="1" applyFill="1" applyBorder="1" applyAlignment="1">
      <alignment horizontal="center" vertical="center"/>
    </xf>
    <xf numFmtId="0" fontId="3" fillId="0" borderId="0" xfId="3434"/>
    <xf numFmtId="0" fontId="137" fillId="3" borderId="1" xfId="3434" applyFont="1" applyFill="1" applyBorder="1" applyAlignment="1">
      <alignment horizontal="left" vertical="center" wrapText="1"/>
    </xf>
    <xf numFmtId="0" fontId="137" fillId="34" borderId="1" xfId="3434" applyFont="1" applyFill="1" applyBorder="1" applyAlignment="1">
      <alignment horizontal="center" vertical="center"/>
    </xf>
    <xf numFmtId="0" fontId="137" fillId="34" borderId="1" xfId="3434" applyFont="1" applyFill="1" applyBorder="1" applyAlignment="1">
      <alignment horizontal="left" vertical="center" wrapText="1"/>
    </xf>
    <xf numFmtId="0" fontId="138" fillId="34" borderId="1" xfId="3434" applyFont="1" applyFill="1" applyBorder="1" applyAlignment="1">
      <alignment horizontal="center" vertical="center"/>
    </xf>
    <xf numFmtId="0" fontId="3" fillId="34" borderId="1" xfId="3434" applyFill="1" applyBorder="1"/>
    <xf numFmtId="0" fontId="138" fillId="0" borderId="1" xfId="3434" applyFont="1" applyBorder="1" applyAlignment="1">
      <alignment horizontal="center" vertical="center"/>
    </xf>
    <xf numFmtId="0" fontId="43" fillId="0" borderId="1" xfId="2155" applyFont="1" applyFill="1" applyBorder="1" applyAlignment="1">
      <alignment horizontal="left" vertical="top" wrapText="1"/>
    </xf>
    <xf numFmtId="0" fontId="3" fillId="0" borderId="1" xfId="3434" applyBorder="1"/>
    <xf numFmtId="0" fontId="138" fillId="0" borderId="26" xfId="3434" applyFont="1" applyBorder="1" applyAlignment="1">
      <alignment horizontal="center" vertical="center"/>
    </xf>
    <xf numFmtId="0" fontId="138" fillId="0" borderId="1" xfId="3434" applyFont="1" applyFill="1" applyBorder="1" applyAlignment="1">
      <alignment horizontal="center" vertical="center"/>
    </xf>
    <xf numFmtId="0" fontId="138" fillId="0" borderId="1" xfId="3434" applyFont="1" applyBorder="1" applyAlignment="1">
      <alignment horizontal="left" vertical="center" wrapText="1"/>
    </xf>
    <xf numFmtId="0" fontId="137" fillId="34" borderId="1" xfId="3434" applyFont="1" applyFill="1" applyBorder="1" applyAlignment="1">
      <alignment horizontal="center" vertical="center" wrapText="1"/>
    </xf>
    <xf numFmtId="0" fontId="43" fillId="0" borderId="1" xfId="44" applyFont="1" applyFill="1" applyBorder="1" applyAlignment="1">
      <alignment horizontal="left" vertical="center" wrapText="1"/>
    </xf>
    <xf numFmtId="0" fontId="138" fillId="0" borderId="1" xfId="3434" applyFont="1" applyFill="1" applyBorder="1" applyAlignment="1">
      <alignment horizontal="left" vertical="center" wrapText="1"/>
    </xf>
    <xf numFmtId="0" fontId="138" fillId="0" borderId="42" xfId="3434" applyFont="1" applyBorder="1" applyAlignment="1">
      <alignment horizontal="center" vertical="center"/>
    </xf>
    <xf numFmtId="0" fontId="43" fillId="0" borderId="1" xfId="2155" applyFont="1" applyFill="1" applyBorder="1" applyAlignment="1">
      <alignment horizontal="justify" vertical="top"/>
    </xf>
    <xf numFmtId="0" fontId="43" fillId="0" borderId="1" xfId="2155" applyFont="1" applyFill="1" applyBorder="1" applyAlignment="1">
      <alignment horizontal="justify" vertical="center"/>
    </xf>
    <xf numFmtId="0" fontId="43" fillId="0" borderId="1" xfId="44" applyFont="1" applyFill="1" applyBorder="1" applyAlignment="1">
      <alignment horizontal="center" vertical="center" wrapText="1"/>
    </xf>
    <xf numFmtId="0" fontId="3" fillId="0" borderId="1" xfId="3434" applyBorder="1" applyAlignment="1">
      <alignment horizontal="center"/>
    </xf>
    <xf numFmtId="0" fontId="43" fillId="0" borderId="1" xfId="2155" applyFont="1" applyFill="1" applyBorder="1" applyAlignment="1">
      <alignment horizontal="justify" vertical="top" wrapText="1"/>
    </xf>
    <xf numFmtId="0" fontId="43" fillId="0" borderId="1" xfId="2155" applyFont="1" applyBorder="1" applyAlignment="1">
      <alignment horizontal="left" vertical="top" wrapText="1"/>
    </xf>
    <xf numFmtId="0" fontId="138" fillId="27" borderId="1" xfId="3434" applyFont="1" applyFill="1" applyBorder="1" applyAlignment="1">
      <alignment horizontal="left" vertical="center" wrapText="1"/>
    </xf>
    <xf numFmtId="0" fontId="138" fillId="27" borderId="5" xfId="3434" applyFont="1" applyFill="1" applyBorder="1" applyAlignment="1">
      <alignment horizontal="left" vertical="center" wrapText="1"/>
    </xf>
    <xf numFmtId="0" fontId="43" fillId="27" borderId="1" xfId="3434" applyFont="1" applyFill="1" applyBorder="1" applyAlignment="1">
      <alignment horizontal="left" vertical="center" wrapText="1"/>
    </xf>
    <xf numFmtId="0" fontId="43" fillId="0" borderId="1" xfId="44" applyFont="1" applyBorder="1" applyAlignment="1">
      <alignment horizontal="left" vertical="center" wrapText="1"/>
    </xf>
    <xf numFmtId="0" fontId="138" fillId="0" borderId="1" xfId="3434" applyFont="1" applyFill="1" applyBorder="1" applyAlignment="1">
      <alignment horizontal="left" vertical="top" wrapText="1"/>
    </xf>
    <xf numFmtId="0" fontId="43" fillId="0" borderId="1" xfId="3434" applyFont="1" applyBorder="1" applyAlignment="1">
      <alignment horizontal="center" vertical="center"/>
    </xf>
    <xf numFmtId="0" fontId="43" fillId="0" borderId="1" xfId="3434" applyFont="1" applyFill="1" applyBorder="1" applyAlignment="1">
      <alignment horizontal="left" vertical="center" wrapText="1"/>
    </xf>
    <xf numFmtId="0" fontId="14" fillId="0" borderId="1" xfId="43" applyFont="1" applyBorder="1" applyAlignment="1" applyProtection="1">
      <alignment horizontal="justify" vertical="top"/>
      <protection locked="0"/>
    </xf>
    <xf numFmtId="0" fontId="143" fillId="0" borderId="0" xfId="0" applyFont="1" applyAlignment="1">
      <alignment vertical="top"/>
    </xf>
    <xf numFmtId="0" fontId="144" fillId="0" borderId="1" xfId="0" applyFont="1" applyBorder="1" applyAlignment="1">
      <alignment horizontal="center" vertical="center" wrapText="1"/>
    </xf>
    <xf numFmtId="165" fontId="144" fillId="27" borderId="1" xfId="1" applyFont="1" applyFill="1" applyBorder="1" applyAlignment="1">
      <alignment horizontal="center" vertical="center" wrapText="1"/>
    </xf>
    <xf numFmtId="0" fontId="145" fillId="27" borderId="0" xfId="0" applyFont="1" applyFill="1" applyAlignment="1">
      <alignment horizontal="center" vertical="top" wrapText="1"/>
    </xf>
    <xf numFmtId="0" fontId="146" fillId="0" borderId="1" xfId="0" applyFont="1" applyBorder="1" applyAlignment="1">
      <alignment horizontal="center" vertical="center"/>
    </xf>
    <xf numFmtId="0" fontId="147" fillId="27" borderId="1" xfId="2155" applyFont="1" applyFill="1" applyBorder="1" applyAlignment="1">
      <alignment horizontal="left" vertical="top" wrapText="1"/>
    </xf>
    <xf numFmtId="0" fontId="147" fillId="27" borderId="1" xfId="2155" applyFont="1" applyFill="1" applyBorder="1" applyAlignment="1">
      <alignment horizontal="center" vertical="center" wrapText="1"/>
    </xf>
    <xf numFmtId="0" fontId="148" fillId="0" borderId="1" xfId="0" applyFont="1" applyBorder="1" applyAlignment="1">
      <alignment horizontal="center" vertical="center" wrapText="1"/>
    </xf>
    <xf numFmtId="0" fontId="148" fillId="0" borderId="1" xfId="0" applyFont="1" applyBorder="1" applyAlignment="1">
      <alignment horizontal="center" vertical="center"/>
    </xf>
    <xf numFmtId="165" fontId="148" fillId="0" borderId="1" xfId="1" applyFont="1" applyBorder="1" applyAlignment="1">
      <alignment vertical="center"/>
    </xf>
    <xf numFmtId="0" fontId="149" fillId="0" borderId="1" xfId="0" applyFont="1" applyBorder="1" applyAlignment="1">
      <alignment horizontal="center" vertical="center" wrapText="1"/>
    </xf>
    <xf numFmtId="0" fontId="148" fillId="27" borderId="1" xfId="2155" applyFont="1" applyFill="1" applyBorder="1" applyAlignment="1">
      <alignment horizontal="left" vertical="top" wrapText="1"/>
    </xf>
    <xf numFmtId="0" fontId="148" fillId="27" borderId="1" xfId="2155" applyFont="1" applyFill="1" applyBorder="1" applyAlignment="1">
      <alignment horizontal="center" vertical="center" wrapText="1"/>
    </xf>
    <xf numFmtId="165" fontId="147" fillId="0" borderId="1" xfId="1" applyFont="1" applyBorder="1" applyAlignment="1">
      <alignment vertical="center"/>
    </xf>
    <xf numFmtId="0" fontId="137" fillId="0" borderId="0" xfId="0" applyFont="1" applyAlignment="1">
      <alignment horizontal="center" vertical="center"/>
    </xf>
    <xf numFmtId="0" fontId="138" fillId="0" borderId="0" xfId="0" applyFont="1" applyAlignment="1">
      <alignment horizontal="left" vertical="center" wrapText="1"/>
    </xf>
    <xf numFmtId="0" fontId="138" fillId="0" borderId="0" xfId="0" applyFont="1" applyAlignment="1">
      <alignment horizontal="center" vertical="center" wrapText="1"/>
    </xf>
    <xf numFmtId="0" fontId="138" fillId="0" borderId="0" xfId="0" applyFont="1" applyAlignment="1">
      <alignment horizontal="center" vertical="center"/>
    </xf>
    <xf numFmtId="165" fontId="143" fillId="0" borderId="0" xfId="1" applyFont="1" applyAlignment="1">
      <alignment vertical="center"/>
    </xf>
    <xf numFmtId="165" fontId="149" fillId="0" borderId="1" xfId="1" applyFont="1" applyFill="1" applyBorder="1" applyAlignment="1">
      <alignment horizontal="center" vertical="center"/>
    </xf>
    <xf numFmtId="0" fontId="14" fillId="0" borderId="1" xfId="43" applyFont="1" applyBorder="1" applyProtection="1">
      <protection locked="0"/>
    </xf>
    <xf numFmtId="0" fontId="14" fillId="0" borderId="1" xfId="43" applyFont="1" applyBorder="1"/>
    <xf numFmtId="1" fontId="14" fillId="0" borderId="1" xfId="43" applyNumberFormat="1" applyFont="1" applyBorder="1"/>
    <xf numFmtId="0" fontId="14" fillId="2" borderId="1" xfId="43" applyFont="1" applyFill="1" applyBorder="1" applyAlignment="1" applyProtection="1">
      <alignment vertical="center"/>
      <protection locked="0"/>
    </xf>
    <xf numFmtId="0" fontId="15" fillId="2" borderId="1" xfId="43" applyFont="1" applyFill="1" applyBorder="1" applyAlignment="1" applyProtection="1">
      <alignment vertical="center"/>
      <protection locked="0"/>
    </xf>
    <xf numFmtId="0" fontId="20" fillId="0" borderId="1" xfId="43" applyFont="1" applyBorder="1" applyAlignment="1" applyProtection="1">
      <alignment vertical="center"/>
      <protection locked="0"/>
    </xf>
    <xf numFmtId="0" fontId="14" fillId="0" borderId="1" xfId="43" applyFont="1" applyBorder="1" applyAlignment="1" applyProtection="1">
      <alignment vertical="top" wrapText="1"/>
      <protection locked="0"/>
    </xf>
    <xf numFmtId="0" fontId="21" fillId="0" borderId="1" xfId="43" applyFont="1" applyBorder="1" applyAlignment="1" applyProtection="1">
      <alignment vertical="top" wrapText="1"/>
      <protection locked="0"/>
    </xf>
    <xf numFmtId="0" fontId="22" fillId="0" borderId="1" xfId="43" applyFont="1" applyBorder="1" applyAlignment="1" applyProtection="1">
      <alignment horizontal="right" vertical="top" wrapText="1"/>
      <protection locked="0"/>
    </xf>
    <xf numFmtId="0" fontId="21" fillId="0" borderId="1" xfId="43" applyFont="1" applyBorder="1" applyAlignment="1" applyProtection="1">
      <alignment horizontal="center" vertical="top" wrapText="1"/>
      <protection locked="0"/>
    </xf>
    <xf numFmtId="0" fontId="15" fillId="0" borderId="1" xfId="43" applyFont="1" applyBorder="1" applyAlignment="1" applyProtection="1">
      <alignment horizontal="right" vertical="top" wrapText="1"/>
      <protection locked="0"/>
    </xf>
    <xf numFmtId="0" fontId="14" fillId="2" borderId="1" xfId="43" applyFont="1" applyFill="1" applyBorder="1" applyProtection="1">
      <protection locked="0"/>
    </xf>
    <xf numFmtId="0" fontId="15" fillId="2" borderId="1" xfId="43" applyFont="1" applyFill="1" applyBorder="1" applyProtection="1">
      <protection locked="0"/>
    </xf>
    <xf numFmtId="0" fontId="14" fillId="0" borderId="1" xfId="43" applyFont="1" applyBorder="1" applyAlignment="1" applyProtection="1">
      <alignment horizontal="right" wrapText="1"/>
      <protection locked="0"/>
    </xf>
    <xf numFmtId="0" fontId="14" fillId="0" borderId="1" xfId="1" applyNumberFormat="1" applyFont="1" applyFill="1" applyBorder="1" applyAlignment="1" applyProtection="1">
      <alignment horizontal="right" wrapText="1"/>
      <protection locked="0"/>
    </xf>
    <xf numFmtId="0" fontId="13" fillId="0" borderId="1" xfId="43" applyBorder="1" applyAlignment="1" applyProtection="1">
      <alignment vertical="top"/>
      <protection locked="0"/>
    </xf>
    <xf numFmtId="0" fontId="14" fillId="0" borderId="1" xfId="43" applyFont="1" applyBorder="1" applyAlignment="1" applyProtection="1">
      <alignment horizontal="right" vertical="top" wrapText="1"/>
      <protection locked="0"/>
    </xf>
    <xf numFmtId="0" fontId="14" fillId="0" borderId="1" xfId="43" applyFont="1" applyBorder="1" applyAlignment="1" applyProtection="1">
      <alignment vertical="center"/>
      <protection locked="0"/>
    </xf>
    <xf numFmtId="0" fontId="20" fillId="4" borderId="1" xfId="43" applyFont="1" applyFill="1" applyBorder="1" applyProtection="1">
      <protection locked="0"/>
    </xf>
    <xf numFmtId="0" fontId="15" fillId="4" borderId="1" xfId="43" applyFont="1" applyFill="1" applyBorder="1" applyProtection="1">
      <protection locked="0"/>
    </xf>
    <xf numFmtId="0" fontId="20" fillId="0" borderId="1" xfId="43" applyFont="1" applyBorder="1" applyProtection="1">
      <protection locked="0"/>
    </xf>
    <xf numFmtId="0" fontId="43" fillId="27" borderId="1" xfId="3435" applyNumberFormat="1" applyFont="1" applyFill="1" applyBorder="1" applyAlignment="1">
      <alignment horizontal="justify" vertical="center" wrapText="1"/>
    </xf>
    <xf numFmtId="173" fontId="43" fillId="27" borderId="1" xfId="35" applyFont="1" applyFill="1" applyBorder="1" applyAlignment="1">
      <alignment horizontal="justify" vertical="center" wrapText="1"/>
    </xf>
    <xf numFmtId="0" fontId="43" fillId="27" borderId="1" xfId="0" applyFont="1" applyFill="1" applyBorder="1" applyAlignment="1">
      <alignment vertical="center" wrapText="1"/>
    </xf>
    <xf numFmtId="0" fontId="43" fillId="27" borderId="1" xfId="18" applyNumberFormat="1" applyFont="1" applyFill="1" applyBorder="1" applyAlignment="1" applyProtection="1">
      <alignment horizontal="center" vertical="center" wrapText="1"/>
      <protection locked="0"/>
    </xf>
    <xf numFmtId="169" fontId="138" fillId="27" borderId="1" xfId="1475" applyNumberFormat="1" applyFont="1" applyFill="1" applyBorder="1" applyAlignment="1">
      <alignment horizontal="center" vertical="center"/>
    </xf>
    <xf numFmtId="0" fontId="43" fillId="27" borderId="1" xfId="0" applyFont="1" applyFill="1" applyBorder="1" applyAlignment="1">
      <alignment horizontal="justify" vertical="center" wrapText="1"/>
    </xf>
    <xf numFmtId="2" fontId="43" fillId="27" borderId="1" xfId="35" applyNumberFormat="1" applyFont="1" applyFill="1" applyBorder="1" applyAlignment="1">
      <alignment horizontal="center" vertical="center" wrapText="1"/>
    </xf>
    <xf numFmtId="0" fontId="43" fillId="27" borderId="1" xfId="3435" applyFont="1" applyFill="1" applyBorder="1" applyAlignment="1">
      <alignment horizontal="justify" vertical="center"/>
    </xf>
    <xf numFmtId="0" fontId="43" fillId="27" borderId="1" xfId="3435" applyFont="1" applyFill="1" applyBorder="1" applyAlignment="1">
      <alignment horizontal="center" vertical="center"/>
    </xf>
    <xf numFmtId="0" fontId="150" fillId="0" borderId="0" xfId="3436" applyFont="1"/>
    <xf numFmtId="0" fontId="151" fillId="35" borderId="1" xfId="3436" applyFont="1" applyFill="1" applyBorder="1" applyAlignment="1" applyProtection="1">
      <alignment horizontal="center" vertical="top" wrapText="1"/>
      <protection locked="0"/>
    </xf>
    <xf numFmtId="0" fontId="151" fillId="0" borderId="1" xfId="3436" applyFont="1" applyFill="1" applyBorder="1" applyAlignment="1">
      <alignment horizontal="center" vertical="center" wrapText="1"/>
    </xf>
    <xf numFmtId="0" fontId="151" fillId="0" borderId="1" xfId="3436" applyFont="1" applyFill="1" applyBorder="1" applyAlignment="1">
      <alignment horizontal="left" vertical="center" wrapText="1"/>
    </xf>
    <xf numFmtId="0" fontId="152" fillId="0" borderId="1" xfId="3436" applyFont="1" applyFill="1" applyBorder="1" applyAlignment="1">
      <alignment horizontal="center" vertical="center" wrapText="1"/>
    </xf>
    <xf numFmtId="169" fontId="152" fillId="0" borderId="1" xfId="3437" applyNumberFormat="1" applyFont="1" applyFill="1" applyBorder="1" applyAlignment="1">
      <alignment horizontal="center" vertical="center" wrapText="1"/>
    </xf>
    <xf numFmtId="0" fontId="152" fillId="0" borderId="1" xfId="3436" applyFont="1" applyFill="1" applyBorder="1" applyAlignment="1">
      <alignment horizontal="left" vertical="center" wrapText="1"/>
    </xf>
    <xf numFmtId="0" fontId="151" fillId="0" borderId="1" xfId="3436" applyFont="1" applyFill="1" applyBorder="1" applyAlignment="1">
      <alignment vertical="center" wrapText="1"/>
    </xf>
    <xf numFmtId="168" fontId="152" fillId="0" borderId="1" xfId="3436" applyNumberFormat="1" applyFont="1" applyFill="1" applyBorder="1" applyAlignment="1">
      <alignment horizontal="center" vertical="center" shrinkToFit="1"/>
    </xf>
    <xf numFmtId="0" fontId="152" fillId="0" borderId="1" xfId="3436" applyFont="1" applyFill="1" applyBorder="1" applyAlignment="1">
      <alignment vertical="center" wrapText="1"/>
    </xf>
    <xf numFmtId="43" fontId="153" fillId="0" borderId="0" xfId="3436" applyNumberFormat="1" applyFont="1" applyAlignment="1">
      <alignment horizontal="left" vertical="center" wrapText="1"/>
    </xf>
    <xf numFmtId="169" fontId="152" fillId="26" borderId="1" xfId="3437" applyNumberFormat="1" applyFont="1" applyFill="1" applyBorder="1" applyAlignment="1">
      <alignment horizontal="center" vertical="center" wrapText="1"/>
    </xf>
    <xf numFmtId="0" fontId="152" fillId="0" borderId="1" xfId="3436" applyNumberFormat="1" applyFont="1" applyFill="1" applyBorder="1"/>
    <xf numFmtId="43" fontId="150" fillId="0" borderId="0" xfId="3436" applyNumberFormat="1" applyFont="1"/>
    <xf numFmtId="0" fontId="151" fillId="34" borderId="1" xfId="3436" applyFont="1" applyFill="1" applyBorder="1" applyAlignment="1">
      <alignment horizontal="center" vertical="center" wrapText="1"/>
    </xf>
    <xf numFmtId="0" fontId="151" fillId="34" borderId="1" xfId="3436" applyFont="1" applyFill="1" applyBorder="1" applyAlignment="1">
      <alignment horizontal="justify" vertical="center" wrapText="1"/>
    </xf>
    <xf numFmtId="169" fontId="151" fillId="34" borderId="1" xfId="3437" applyNumberFormat="1" applyFont="1" applyFill="1" applyBorder="1" applyAlignment="1">
      <alignment horizontal="center" vertical="center" wrapText="1"/>
    </xf>
    <xf numFmtId="43" fontId="151" fillId="34" borderId="1" xfId="3437" applyNumberFormat="1" applyFont="1" applyFill="1" applyBorder="1" applyAlignment="1">
      <alignment horizontal="center" vertical="center" wrapText="1"/>
    </xf>
    <xf numFmtId="0" fontId="152" fillId="0" borderId="0" xfId="3436" applyFont="1"/>
    <xf numFmtId="0" fontId="155" fillId="0" borderId="0" xfId="3436" applyFont="1"/>
    <xf numFmtId="0" fontId="14" fillId="0" borderId="1" xfId="43" applyFont="1" applyBorder="1" applyAlignment="1" applyProtection="1">
      <alignment horizontal="justify" vertical="top"/>
      <protection locked="0"/>
    </xf>
    <xf numFmtId="0" fontId="14" fillId="0" borderId="1" xfId="43" applyFont="1" applyBorder="1" applyAlignment="1" applyProtection="1">
      <alignment horizontal="center" vertical="top" wrapText="1"/>
      <protection locked="0"/>
    </xf>
    <xf numFmtId="0" fontId="14" fillId="0" borderId="1" xfId="38" applyNumberFormat="1" applyFont="1" applyFill="1" applyBorder="1" applyAlignment="1">
      <alignment horizontal="justify" vertical="top" wrapText="1"/>
    </xf>
    <xf numFmtId="0" fontId="14" fillId="0" borderId="1" xfId="38" applyFont="1" applyFill="1" applyBorder="1" applyAlignment="1">
      <alignment horizontal="left" vertical="top"/>
    </xf>
    <xf numFmtId="0" fontId="42" fillId="0" borderId="1" xfId="38" applyFont="1" applyFill="1" applyBorder="1" applyAlignment="1">
      <alignment horizontal="center" vertical="top" wrapText="1"/>
    </xf>
    <xf numFmtId="0" fontId="14" fillId="0" borderId="1" xfId="38" applyFont="1" applyFill="1" applyBorder="1" applyAlignment="1">
      <alignment horizontal="center" vertical="top" wrapText="1"/>
    </xf>
    <xf numFmtId="0" fontId="14" fillId="0" borderId="1" xfId="38" applyFont="1" applyFill="1" applyBorder="1" applyAlignment="1">
      <alignment horizontal="justify" vertical="top" wrapText="1"/>
    </xf>
    <xf numFmtId="0" fontId="16" fillId="0" borderId="1" xfId="38" applyFont="1" applyFill="1" applyBorder="1" applyAlignment="1">
      <alignment horizontal="left" vertical="top" wrapText="1"/>
    </xf>
    <xf numFmtId="0" fontId="14" fillId="0" borderId="25" xfId="38" applyFont="1" applyFill="1" applyBorder="1" applyAlignment="1">
      <alignment horizontal="center" vertical="top" wrapText="1"/>
    </xf>
    <xf numFmtId="0" fontId="14" fillId="0" borderId="26" xfId="38" applyFont="1" applyFill="1" applyBorder="1" applyAlignment="1">
      <alignment horizontal="center" vertical="top" wrapText="1"/>
    </xf>
    <xf numFmtId="0" fontId="123" fillId="0" borderId="25" xfId="3423" applyFont="1" applyBorder="1" applyAlignment="1">
      <alignment horizontal="left" vertical="top" wrapText="1"/>
    </xf>
    <xf numFmtId="0" fontId="123" fillId="0" borderId="3" xfId="3423" applyFont="1" applyBorder="1" applyAlignment="1">
      <alignment horizontal="left" vertical="top" wrapText="1"/>
    </xf>
    <xf numFmtId="0" fontId="123" fillId="0" borderId="26" xfId="3423" applyFont="1" applyBorder="1" applyAlignment="1">
      <alignment horizontal="left" vertical="top" wrapText="1"/>
    </xf>
    <xf numFmtId="0" fontId="42" fillId="0" borderId="1" xfId="38" applyNumberFormat="1" applyFont="1" applyFill="1" applyBorder="1" applyAlignment="1">
      <alignment horizontal="center" vertical="top" wrapText="1"/>
    </xf>
    <xf numFmtId="1" fontId="42" fillId="0" borderId="1" xfId="3438" applyNumberFormat="1" applyFont="1" applyFill="1" applyBorder="1" applyAlignment="1">
      <alignment horizontal="center"/>
    </xf>
    <xf numFmtId="0" fontId="14" fillId="0" borderId="1" xfId="3438" applyFont="1" applyFill="1" applyBorder="1" applyAlignment="1">
      <alignment wrapText="1"/>
    </xf>
    <xf numFmtId="0" fontId="15" fillId="0" borderId="1" xfId="38" applyFont="1" applyBorder="1" applyAlignment="1">
      <alignment horizontal="center" vertical="center"/>
    </xf>
    <xf numFmtId="0" fontId="132" fillId="31" borderId="40" xfId="3432" applyFont="1" applyFill="1" applyBorder="1" applyAlignment="1">
      <alignment horizontal="center" vertical="center"/>
    </xf>
    <xf numFmtId="0" fontId="115" fillId="32" borderId="1" xfId="0" applyFont="1" applyFill="1" applyBorder="1" applyAlignment="1">
      <alignment horizontal="center"/>
    </xf>
    <xf numFmtId="0" fontId="136" fillId="33" borderId="1" xfId="3434" applyFont="1" applyFill="1" applyBorder="1" applyAlignment="1">
      <alignment horizontal="center"/>
    </xf>
    <xf numFmtId="0" fontId="136" fillId="33" borderId="25" xfId="3434" applyFont="1" applyFill="1" applyBorder="1" applyAlignment="1">
      <alignment horizontal="center"/>
    </xf>
    <xf numFmtId="0" fontId="136" fillId="33" borderId="3" xfId="3434" applyFont="1" applyFill="1" applyBorder="1" applyAlignment="1">
      <alignment horizontal="center"/>
    </xf>
    <xf numFmtId="0" fontId="136" fillId="33" borderId="26" xfId="3434" applyFont="1" applyFill="1" applyBorder="1" applyAlignment="1">
      <alignment horizontal="center"/>
    </xf>
    <xf numFmtId="0" fontId="14" fillId="0" borderId="1" xfId="43" applyFont="1" applyBorder="1" applyAlignment="1" applyProtection="1">
      <alignment horizontal="justify" vertical="top"/>
      <protection locked="0"/>
    </xf>
    <xf numFmtId="0" fontId="16" fillId="0" borderId="1" xfId="43" applyFont="1" applyBorder="1" applyAlignment="1" applyProtection="1">
      <alignment horizontal="justify" vertical="top"/>
      <protection locked="0"/>
    </xf>
    <xf numFmtId="0" fontId="16" fillId="0" borderId="1" xfId="43" applyFont="1" applyBorder="1" applyAlignment="1" applyProtection="1">
      <alignment horizontal="left" vertical="top"/>
      <protection locked="0"/>
    </xf>
    <xf numFmtId="0" fontId="14" fillId="0" borderId="1" xfId="43" applyFont="1" applyBorder="1" applyAlignment="1" applyProtection="1">
      <alignment horizontal="center" vertical="top" wrapText="1"/>
      <protection locked="0"/>
    </xf>
    <xf numFmtId="0" fontId="16" fillId="0" borderId="1" xfId="43" applyFont="1" applyBorder="1" applyAlignment="1" applyProtection="1">
      <alignment horizontal="left" vertical="top" wrapText="1"/>
      <protection locked="0"/>
    </xf>
    <xf numFmtId="0" fontId="28" fillId="0" borderId="1" xfId="43" applyFont="1" applyBorder="1" applyAlignment="1">
      <alignment horizontal="center" vertical="center"/>
    </xf>
    <xf numFmtId="0" fontId="28" fillId="5" borderId="5" xfId="43" applyFont="1" applyFill="1" applyBorder="1" applyAlignment="1">
      <alignment horizontal="center" vertical="center"/>
    </xf>
    <xf numFmtId="0" fontId="28" fillId="5" borderId="6" xfId="43" applyFont="1" applyFill="1" applyBorder="1" applyAlignment="1">
      <alignment horizontal="center" vertical="center"/>
    </xf>
    <xf numFmtId="0" fontId="28" fillId="0" borderId="1" xfId="43" applyFont="1" applyBorder="1" applyAlignment="1">
      <alignment horizontal="left" vertical="top" wrapText="1"/>
    </xf>
    <xf numFmtId="0" fontId="31" fillId="5" borderId="2" xfId="43" applyFont="1" applyFill="1" applyBorder="1" applyAlignment="1">
      <alignment horizontal="center"/>
    </xf>
    <xf numFmtId="0" fontId="31" fillId="5" borderId="3" xfId="43" applyFont="1" applyFill="1" applyBorder="1" applyAlignment="1">
      <alignment horizontal="center"/>
    </xf>
    <xf numFmtId="0" fontId="31" fillId="5" borderId="4" xfId="43" applyFont="1" applyFill="1" applyBorder="1" applyAlignment="1">
      <alignment horizontal="center"/>
    </xf>
    <xf numFmtId="0" fontId="28" fillId="0" borderId="1" xfId="43" applyFont="1" applyBorder="1" applyAlignment="1">
      <alignment horizontal="justify" vertical="top"/>
    </xf>
    <xf numFmtId="0" fontId="30" fillId="0" borderId="1" xfId="43" applyFont="1" applyBorder="1" applyAlignment="1">
      <alignment horizontal="left" vertical="top" wrapText="1"/>
    </xf>
    <xf numFmtId="0" fontId="30" fillId="0" borderId="1" xfId="43" applyFont="1" applyBorder="1" applyAlignment="1">
      <alignment horizontal="left" vertical="top"/>
    </xf>
    <xf numFmtId="0" fontId="27" fillId="0" borderId="1" xfId="43" applyFont="1" applyBorder="1" applyAlignment="1">
      <alignment horizontal="center" vertical="center"/>
    </xf>
    <xf numFmtId="0" fontId="29" fillId="0" borderId="1" xfId="43" applyFont="1" applyBorder="1" applyAlignment="1">
      <alignment horizontal="left"/>
    </xf>
    <xf numFmtId="0" fontId="24" fillId="0" borderId="1" xfId="20" applyFont="1" applyFill="1" applyBorder="1" applyAlignment="1">
      <alignment horizontal="justify" vertical="top" wrapText="1"/>
    </xf>
    <xf numFmtId="0" fontId="24" fillId="0" borderId="1" xfId="20" applyFont="1" applyFill="1" applyBorder="1"/>
    <xf numFmtId="0" fontId="26" fillId="0" borderId="1" xfId="20" applyFont="1" applyFill="1" applyBorder="1" applyAlignment="1">
      <alignment horizontal="justify" vertical="top" wrapText="1"/>
    </xf>
    <xf numFmtId="0" fontId="25" fillId="5" borderId="2" xfId="20" applyFont="1" applyFill="1" applyBorder="1" applyAlignment="1">
      <alignment horizontal="center" vertical="center" wrapText="1"/>
    </xf>
    <xf numFmtId="0" fontId="25" fillId="5" borderId="3" xfId="20" applyFont="1" applyFill="1" applyBorder="1" applyAlignment="1">
      <alignment horizontal="center" vertical="center" wrapText="1"/>
    </xf>
    <xf numFmtId="0" fontId="25" fillId="5" borderId="4" xfId="20" applyFont="1" applyFill="1" applyBorder="1" applyAlignment="1">
      <alignment horizontal="center" vertical="center" wrapText="1"/>
    </xf>
    <xf numFmtId="0" fontId="25" fillId="5" borderId="1" xfId="20" applyFont="1" applyFill="1" applyBorder="1" applyAlignment="1">
      <alignment horizontal="center"/>
    </xf>
    <xf numFmtId="0" fontId="23" fillId="0" borderId="1" xfId="20" applyFont="1" applyFill="1" applyBorder="1" applyAlignment="1">
      <alignment horizontal="center" vertical="center"/>
    </xf>
    <xf numFmtId="0" fontId="25" fillId="0" borderId="1" xfId="20" applyFont="1" applyFill="1" applyBorder="1" applyAlignment="1">
      <alignment horizontal="center"/>
    </xf>
    <xf numFmtId="0" fontId="23" fillId="0" borderId="1" xfId="20" applyFont="1" applyFill="1" applyBorder="1" applyAlignment="1">
      <alignment horizontal="left"/>
    </xf>
    <xf numFmtId="0" fontId="136" fillId="33" borderId="44" xfId="3434" applyFont="1" applyFill="1" applyBorder="1" applyAlignment="1">
      <alignment horizontal="center" vertical="center"/>
    </xf>
    <xf numFmtId="0" fontId="136" fillId="33" borderId="41" xfId="3434" applyFont="1" applyFill="1" applyBorder="1" applyAlignment="1">
      <alignment horizontal="center" vertical="center"/>
    </xf>
    <xf numFmtId="0" fontId="16" fillId="0" borderId="1" xfId="38" applyFont="1" applyFill="1" applyBorder="1" applyAlignment="1">
      <alignment horizontal="center" vertical="top" wrapText="1"/>
    </xf>
    <xf numFmtId="0" fontId="42" fillId="0" borderId="1" xfId="38" applyFont="1" applyFill="1" applyBorder="1" applyAlignment="1">
      <alignment horizontal="center" vertical="top" wrapText="1"/>
    </xf>
    <xf numFmtId="0" fontId="14" fillId="0" borderId="1" xfId="38" applyFont="1" applyFill="1" applyBorder="1" applyAlignment="1">
      <alignment horizontal="center" vertical="top" wrapText="1"/>
    </xf>
    <xf numFmtId="0" fontId="42" fillId="0" borderId="1" xfId="38" applyFont="1" applyFill="1" applyBorder="1" applyAlignment="1">
      <alignment horizontal="left" vertical="top" wrapText="1"/>
    </xf>
    <xf numFmtId="0" fontId="14" fillId="0" borderId="1" xfId="38" applyFont="1" applyFill="1" applyBorder="1" applyAlignment="1">
      <alignment horizontal="left" vertical="top"/>
    </xf>
    <xf numFmtId="0" fontId="14" fillId="0" borderId="1" xfId="38" applyFont="1" applyFill="1" applyBorder="1" applyAlignment="1">
      <alignment horizontal="left" vertical="top" wrapText="1"/>
    </xf>
    <xf numFmtId="0" fontId="14" fillId="0" borderId="25" xfId="38" applyFont="1" applyFill="1" applyBorder="1" applyAlignment="1">
      <alignment horizontal="center" vertical="top" wrapText="1"/>
    </xf>
    <xf numFmtId="0" fontId="14" fillId="0" borderId="3" xfId="38" applyFont="1" applyFill="1" applyBorder="1" applyAlignment="1">
      <alignment horizontal="center" vertical="top" wrapText="1"/>
    </xf>
    <xf numFmtId="0" fontId="14" fillId="0" borderId="26" xfId="38" applyFont="1" applyFill="1" applyBorder="1" applyAlignment="1">
      <alignment horizontal="center" vertical="top" wrapText="1"/>
    </xf>
    <xf numFmtId="0" fontId="16" fillId="0" borderId="1" xfId="38" applyFont="1" applyFill="1" applyBorder="1" applyAlignment="1">
      <alignment horizontal="left" vertical="top" wrapText="1"/>
    </xf>
    <xf numFmtId="0" fontId="14" fillId="0" borderId="1" xfId="38" applyNumberFormat="1" applyFont="1" applyFill="1" applyBorder="1" applyAlignment="1">
      <alignment horizontal="justify" vertical="top" wrapText="1"/>
    </xf>
    <xf numFmtId="0" fontId="14" fillId="0" borderId="1" xfId="38" applyFont="1" applyFill="1" applyBorder="1" applyAlignment="1">
      <alignment horizontal="justify" vertical="top" wrapText="1"/>
    </xf>
    <xf numFmtId="0" fontId="15" fillId="0" borderId="1" xfId="38" applyFont="1" applyFill="1" applyBorder="1" applyAlignment="1">
      <alignment horizontal="left" vertical="top" wrapText="1"/>
    </xf>
    <xf numFmtId="0" fontId="16" fillId="0" borderId="1" xfId="38" applyFont="1" applyFill="1" applyBorder="1" applyAlignment="1">
      <alignment horizontal="left" vertical="top"/>
    </xf>
    <xf numFmtId="0" fontId="14" fillId="0" borderId="25" xfId="38" applyNumberFormat="1" applyFont="1" applyFill="1" applyBorder="1" applyAlignment="1">
      <alignment horizontal="left" vertical="top" wrapText="1"/>
    </xf>
    <xf numFmtId="0" fontId="14" fillId="0" borderId="3" xfId="38" applyNumberFormat="1" applyFont="1" applyFill="1" applyBorder="1" applyAlignment="1">
      <alignment horizontal="left" vertical="top" wrapText="1"/>
    </xf>
    <xf numFmtId="0" fontId="14" fillId="0" borderId="26" xfId="38" applyNumberFormat="1" applyFont="1" applyFill="1" applyBorder="1" applyAlignment="1">
      <alignment horizontal="left" vertical="top" wrapText="1"/>
    </xf>
    <xf numFmtId="0" fontId="15" fillId="0" borderId="1" xfId="38" applyFont="1" applyFill="1" applyBorder="1" applyAlignment="1">
      <alignment horizontal="left" vertical="top"/>
    </xf>
    <xf numFmtId="0" fontId="15" fillId="0" borderId="1" xfId="38" applyFont="1" applyFill="1" applyBorder="1" applyAlignment="1">
      <alignment horizontal="center" vertical="top"/>
    </xf>
    <xf numFmtId="0" fontId="14" fillId="0" borderId="25" xfId="38" applyNumberFormat="1" applyFont="1" applyFill="1" applyBorder="1" applyAlignment="1">
      <alignment horizontal="justify" vertical="top" wrapText="1"/>
    </xf>
    <xf numFmtId="0" fontId="14" fillId="0" borderId="3" xfId="38" applyNumberFormat="1" applyFont="1" applyFill="1" applyBorder="1" applyAlignment="1">
      <alignment horizontal="justify" vertical="top" wrapText="1"/>
    </xf>
    <xf numFmtId="0" fontId="14" fillId="0" borderId="26" xfId="38" applyNumberFormat="1" applyFont="1" applyFill="1" applyBorder="1" applyAlignment="1">
      <alignment horizontal="justify" vertical="top" wrapText="1"/>
    </xf>
    <xf numFmtId="0" fontId="14" fillId="0" borderId="1" xfId="38" applyFont="1" applyFill="1" applyBorder="1" applyAlignment="1">
      <alignment horizontal="justify" vertical="top"/>
    </xf>
    <xf numFmtId="0" fontId="15" fillId="0" borderId="1" xfId="38" applyFont="1" applyFill="1" applyBorder="1" applyAlignment="1">
      <alignment horizontal="justify" vertical="top"/>
    </xf>
    <xf numFmtId="0" fontId="124" fillId="0" borderId="25" xfId="3423" applyFont="1" applyBorder="1" applyAlignment="1">
      <alignment horizontal="center" vertical="top" wrapText="1"/>
    </xf>
    <xf numFmtId="0" fontId="124" fillId="0" borderId="3" xfId="3423" applyFont="1" applyBorder="1" applyAlignment="1">
      <alignment horizontal="center" vertical="top" wrapText="1"/>
    </xf>
    <xf numFmtId="0" fontId="124" fillId="0" borderId="26" xfId="3423" applyFont="1" applyBorder="1" applyAlignment="1">
      <alignment horizontal="center" vertical="top" wrapText="1"/>
    </xf>
    <xf numFmtId="0" fontId="123" fillId="0" borderId="25" xfId="3423" applyFont="1" applyBorder="1" applyAlignment="1">
      <alignment horizontal="left" vertical="top" wrapText="1"/>
    </xf>
    <xf numFmtId="0" fontId="123" fillId="0" borderId="3" xfId="3423" applyFont="1" applyBorder="1" applyAlignment="1">
      <alignment horizontal="left" vertical="top" wrapText="1"/>
    </xf>
    <xf numFmtId="0" fontId="123" fillId="0" borderId="26" xfId="3423" applyFont="1" applyBorder="1" applyAlignment="1">
      <alignment horizontal="left" vertical="top" wrapText="1"/>
    </xf>
    <xf numFmtId="0" fontId="125" fillId="0" borderId="25" xfId="3423" applyFont="1" applyBorder="1" applyAlignment="1">
      <alignment horizontal="left" vertical="top" wrapText="1"/>
    </xf>
    <xf numFmtId="0" fontId="125" fillId="0" borderId="3" xfId="3423" applyFont="1" applyBorder="1" applyAlignment="1">
      <alignment horizontal="left" vertical="top" wrapText="1"/>
    </xf>
    <xf numFmtId="0" fontId="125" fillId="0" borderId="26" xfId="3423" applyFont="1" applyBorder="1" applyAlignment="1">
      <alignment horizontal="left" vertical="top" wrapText="1"/>
    </xf>
    <xf numFmtId="0" fontId="15" fillId="0" borderId="1" xfId="40" applyNumberFormat="1" applyFont="1" applyFill="1" applyBorder="1" applyAlignment="1">
      <alignment horizontal="left" vertical="top" wrapText="1"/>
    </xf>
    <xf numFmtId="0" fontId="15" fillId="0" borderId="1" xfId="38" applyFont="1" applyFill="1" applyBorder="1" applyAlignment="1">
      <alignment horizontal="center" vertical="center"/>
    </xf>
    <xf numFmtId="0" fontId="136" fillId="33" borderId="1" xfId="3434" applyFont="1" applyFill="1" applyBorder="1" applyAlignment="1">
      <alignment horizontal="center" vertical="center"/>
    </xf>
    <xf numFmtId="0" fontId="142" fillId="0" borderId="1" xfId="0" applyFont="1" applyBorder="1" applyAlignment="1">
      <alignment horizontal="center" vertical="center"/>
    </xf>
    <xf numFmtId="0" fontId="144" fillId="0" borderId="28" xfId="0" applyFont="1" applyBorder="1" applyAlignment="1">
      <alignment horizontal="center" vertical="center"/>
    </xf>
    <xf numFmtId="0" fontId="144" fillId="0" borderId="43" xfId="0" applyFont="1" applyBorder="1" applyAlignment="1">
      <alignment horizontal="center" vertical="center"/>
    </xf>
    <xf numFmtId="0" fontId="156" fillId="33" borderId="44" xfId="3434" applyFont="1" applyFill="1" applyBorder="1" applyAlignment="1">
      <alignment horizontal="center" vertical="center"/>
    </xf>
    <xf numFmtId="0" fontId="156" fillId="33" borderId="41" xfId="3434" applyFont="1" applyFill="1" applyBorder="1" applyAlignment="1">
      <alignment horizontal="center" vertical="center"/>
    </xf>
    <xf numFmtId="0" fontId="157" fillId="33" borderId="44" xfId="3434" applyFont="1" applyFill="1" applyBorder="1" applyAlignment="1">
      <alignment horizontal="center" vertical="center"/>
    </xf>
    <xf numFmtId="0" fontId="157" fillId="33" borderId="41" xfId="3434" applyFont="1" applyFill="1" applyBorder="1" applyAlignment="1">
      <alignment horizontal="center" vertical="center"/>
    </xf>
    <xf numFmtId="169" fontId="151" fillId="34" borderId="25" xfId="3437" applyNumberFormat="1" applyFont="1" applyFill="1" applyBorder="1" applyAlignment="1">
      <alignment horizontal="center" vertical="center" wrapText="1"/>
    </xf>
    <xf numFmtId="169" fontId="151" fillId="34" borderId="3" xfId="3437" applyNumberFormat="1" applyFont="1" applyFill="1" applyBorder="1" applyAlignment="1">
      <alignment horizontal="center" vertical="center" wrapText="1"/>
    </xf>
    <xf numFmtId="169" fontId="151" fillId="34" borderId="26" xfId="3437" applyNumberFormat="1" applyFont="1" applyFill="1" applyBorder="1" applyAlignment="1">
      <alignment horizontal="center" vertical="center" wrapText="1"/>
    </xf>
    <xf numFmtId="0" fontId="158" fillId="33" borderId="44" xfId="3434" applyFont="1" applyFill="1" applyBorder="1" applyAlignment="1">
      <alignment horizontal="center" vertical="center"/>
    </xf>
    <xf numFmtId="0" fontId="158" fillId="33" borderId="41" xfId="3434" applyFont="1" applyFill="1" applyBorder="1" applyAlignment="1">
      <alignment horizontal="center" vertical="center"/>
    </xf>
  </cellXfs>
  <cellStyles count="3439">
    <cellStyle name=" 1" xfId="58" xr:uid="{00000000-0005-0000-0000-000000000000}"/>
    <cellStyle name="." xfId="59" xr:uid="{00000000-0005-0000-0000-000001000000}"/>
    <cellStyle name="_Area Statement 0705017" xfId="60" xr:uid="{00000000-0005-0000-0000-000002000000}"/>
    <cellStyle name="_External Works BOQ's" xfId="61" xr:uid="{00000000-0005-0000-0000-000003000000}"/>
    <cellStyle name="_PMV load calcns" xfId="62" xr:uid="{00000000-0005-0000-0000-000004000000}"/>
    <cellStyle name="_POWER" xfId="63" xr:uid="{00000000-0005-0000-0000-000005000000}"/>
    <cellStyle name="_POWER_Cost" xfId="64" xr:uid="{00000000-0005-0000-0000-000006000000}"/>
    <cellStyle name="_Rate Analysis for Lifts" xfId="65" xr:uid="{00000000-0005-0000-0000-000007000000}"/>
    <cellStyle name="0,0_x000d__x000a_NA_x000d__x000a_" xfId="66" xr:uid="{00000000-0005-0000-0000-000008000000}"/>
    <cellStyle name="0,0_x000d__x000a_NA_x000d__x000a_ 2" xfId="3433" xr:uid="{00000000-0005-0000-0000-000009000000}"/>
    <cellStyle name="20% - Accent1 10" xfId="67" xr:uid="{00000000-0005-0000-0000-00000A000000}"/>
    <cellStyle name="20% - Accent1 10 2" xfId="68" xr:uid="{00000000-0005-0000-0000-00000B000000}"/>
    <cellStyle name="20% - Accent1 11" xfId="69" xr:uid="{00000000-0005-0000-0000-00000C000000}"/>
    <cellStyle name="20% - Accent1 11 2" xfId="70" xr:uid="{00000000-0005-0000-0000-00000D000000}"/>
    <cellStyle name="20% - Accent1 12" xfId="71" xr:uid="{00000000-0005-0000-0000-00000E000000}"/>
    <cellStyle name="20% - Accent1 12 2" xfId="72" xr:uid="{00000000-0005-0000-0000-00000F000000}"/>
    <cellStyle name="20% - Accent1 13" xfId="73" xr:uid="{00000000-0005-0000-0000-000010000000}"/>
    <cellStyle name="20% - Accent1 13 2" xfId="74" xr:uid="{00000000-0005-0000-0000-000011000000}"/>
    <cellStyle name="20% - Accent1 14" xfId="75" xr:uid="{00000000-0005-0000-0000-000012000000}"/>
    <cellStyle name="20% - Accent1 14 2" xfId="76" xr:uid="{00000000-0005-0000-0000-000013000000}"/>
    <cellStyle name="20% - Accent1 15" xfId="77" xr:uid="{00000000-0005-0000-0000-000014000000}"/>
    <cellStyle name="20% - Accent1 15 2" xfId="78" xr:uid="{00000000-0005-0000-0000-000015000000}"/>
    <cellStyle name="20% - Accent1 16" xfId="79" xr:uid="{00000000-0005-0000-0000-000016000000}"/>
    <cellStyle name="20% - Accent1 16 2" xfId="80" xr:uid="{00000000-0005-0000-0000-000017000000}"/>
    <cellStyle name="20% - Accent1 17" xfId="81" xr:uid="{00000000-0005-0000-0000-000018000000}"/>
    <cellStyle name="20% - Accent1 17 2" xfId="82" xr:uid="{00000000-0005-0000-0000-000019000000}"/>
    <cellStyle name="20% - Accent1 18" xfId="83" xr:uid="{00000000-0005-0000-0000-00001A000000}"/>
    <cellStyle name="20% - Accent1 18 2" xfId="84" xr:uid="{00000000-0005-0000-0000-00001B000000}"/>
    <cellStyle name="20% - Accent1 19" xfId="85" xr:uid="{00000000-0005-0000-0000-00001C000000}"/>
    <cellStyle name="20% - Accent1 2" xfId="86" xr:uid="{00000000-0005-0000-0000-00001D000000}"/>
    <cellStyle name="20% - Accent1 2 2" xfId="87" xr:uid="{00000000-0005-0000-0000-00001E000000}"/>
    <cellStyle name="20% - Accent1 20" xfId="88" xr:uid="{00000000-0005-0000-0000-00001F000000}"/>
    <cellStyle name="20% - Accent1 21" xfId="89" xr:uid="{00000000-0005-0000-0000-000020000000}"/>
    <cellStyle name="20% - Accent1 22" xfId="90" xr:uid="{00000000-0005-0000-0000-000021000000}"/>
    <cellStyle name="20% - Accent1 23" xfId="91" xr:uid="{00000000-0005-0000-0000-000022000000}"/>
    <cellStyle name="20% - Accent1 24" xfId="92" xr:uid="{00000000-0005-0000-0000-000023000000}"/>
    <cellStyle name="20% - Accent1 25" xfId="93" xr:uid="{00000000-0005-0000-0000-000024000000}"/>
    <cellStyle name="20% - Accent1 3" xfId="94" xr:uid="{00000000-0005-0000-0000-000025000000}"/>
    <cellStyle name="20% - Accent1 3 2" xfId="95" xr:uid="{00000000-0005-0000-0000-000026000000}"/>
    <cellStyle name="20% - Accent1 4" xfId="96" xr:uid="{00000000-0005-0000-0000-000027000000}"/>
    <cellStyle name="20% - Accent1 4 2" xfId="97" xr:uid="{00000000-0005-0000-0000-000028000000}"/>
    <cellStyle name="20% - Accent1 5" xfId="98" xr:uid="{00000000-0005-0000-0000-000029000000}"/>
    <cellStyle name="20% - Accent1 5 2" xfId="99" xr:uid="{00000000-0005-0000-0000-00002A000000}"/>
    <cellStyle name="20% - Accent1 6" xfId="100" xr:uid="{00000000-0005-0000-0000-00002B000000}"/>
    <cellStyle name="20% - Accent1 6 2" xfId="101" xr:uid="{00000000-0005-0000-0000-00002C000000}"/>
    <cellStyle name="20% - Accent1 7" xfId="102" xr:uid="{00000000-0005-0000-0000-00002D000000}"/>
    <cellStyle name="20% - Accent1 7 2" xfId="103" xr:uid="{00000000-0005-0000-0000-00002E000000}"/>
    <cellStyle name="20% - Accent1 8" xfId="104" xr:uid="{00000000-0005-0000-0000-00002F000000}"/>
    <cellStyle name="20% - Accent1 8 2" xfId="105" xr:uid="{00000000-0005-0000-0000-000030000000}"/>
    <cellStyle name="20% - Accent1 9" xfId="106" xr:uid="{00000000-0005-0000-0000-000031000000}"/>
    <cellStyle name="20% - Accent1 9 2" xfId="107" xr:uid="{00000000-0005-0000-0000-000032000000}"/>
    <cellStyle name="20% - Accent2 10" xfId="108" xr:uid="{00000000-0005-0000-0000-000033000000}"/>
    <cellStyle name="20% - Accent2 10 2" xfId="109" xr:uid="{00000000-0005-0000-0000-000034000000}"/>
    <cellStyle name="20% - Accent2 11" xfId="110" xr:uid="{00000000-0005-0000-0000-000035000000}"/>
    <cellStyle name="20% - Accent2 11 2" xfId="111" xr:uid="{00000000-0005-0000-0000-000036000000}"/>
    <cellStyle name="20% - Accent2 12" xfId="112" xr:uid="{00000000-0005-0000-0000-000037000000}"/>
    <cellStyle name="20% - Accent2 12 2" xfId="113" xr:uid="{00000000-0005-0000-0000-000038000000}"/>
    <cellStyle name="20% - Accent2 13" xfId="114" xr:uid="{00000000-0005-0000-0000-000039000000}"/>
    <cellStyle name="20% - Accent2 13 2" xfId="115" xr:uid="{00000000-0005-0000-0000-00003A000000}"/>
    <cellStyle name="20% - Accent2 14" xfId="116" xr:uid="{00000000-0005-0000-0000-00003B000000}"/>
    <cellStyle name="20% - Accent2 14 2" xfId="117" xr:uid="{00000000-0005-0000-0000-00003C000000}"/>
    <cellStyle name="20% - Accent2 15" xfId="118" xr:uid="{00000000-0005-0000-0000-00003D000000}"/>
    <cellStyle name="20% - Accent2 15 2" xfId="119" xr:uid="{00000000-0005-0000-0000-00003E000000}"/>
    <cellStyle name="20% - Accent2 16" xfId="120" xr:uid="{00000000-0005-0000-0000-00003F000000}"/>
    <cellStyle name="20% - Accent2 16 2" xfId="121" xr:uid="{00000000-0005-0000-0000-000040000000}"/>
    <cellStyle name="20% - Accent2 17" xfId="122" xr:uid="{00000000-0005-0000-0000-000041000000}"/>
    <cellStyle name="20% - Accent2 17 2" xfId="123" xr:uid="{00000000-0005-0000-0000-000042000000}"/>
    <cellStyle name="20% - Accent2 18" xfId="124" xr:uid="{00000000-0005-0000-0000-000043000000}"/>
    <cellStyle name="20% - Accent2 18 2" xfId="125" xr:uid="{00000000-0005-0000-0000-000044000000}"/>
    <cellStyle name="20% - Accent2 19" xfId="126" xr:uid="{00000000-0005-0000-0000-000045000000}"/>
    <cellStyle name="20% - Accent2 2" xfId="127" xr:uid="{00000000-0005-0000-0000-000046000000}"/>
    <cellStyle name="20% - Accent2 2 2" xfId="128" xr:uid="{00000000-0005-0000-0000-000047000000}"/>
    <cellStyle name="20% - Accent2 20" xfId="129" xr:uid="{00000000-0005-0000-0000-000048000000}"/>
    <cellStyle name="20% - Accent2 21" xfId="130" xr:uid="{00000000-0005-0000-0000-000049000000}"/>
    <cellStyle name="20% - Accent2 22" xfId="131" xr:uid="{00000000-0005-0000-0000-00004A000000}"/>
    <cellStyle name="20% - Accent2 23" xfId="132" xr:uid="{00000000-0005-0000-0000-00004B000000}"/>
    <cellStyle name="20% - Accent2 24" xfId="133" xr:uid="{00000000-0005-0000-0000-00004C000000}"/>
    <cellStyle name="20% - Accent2 25" xfId="134" xr:uid="{00000000-0005-0000-0000-00004D000000}"/>
    <cellStyle name="20% - Accent2 3" xfId="135" xr:uid="{00000000-0005-0000-0000-00004E000000}"/>
    <cellStyle name="20% - Accent2 3 2" xfId="136" xr:uid="{00000000-0005-0000-0000-00004F000000}"/>
    <cellStyle name="20% - Accent2 4" xfId="137" xr:uid="{00000000-0005-0000-0000-000050000000}"/>
    <cellStyle name="20% - Accent2 4 2" xfId="138" xr:uid="{00000000-0005-0000-0000-000051000000}"/>
    <cellStyle name="20% - Accent2 5" xfId="139" xr:uid="{00000000-0005-0000-0000-000052000000}"/>
    <cellStyle name="20% - Accent2 5 2" xfId="140" xr:uid="{00000000-0005-0000-0000-000053000000}"/>
    <cellStyle name="20% - Accent2 6" xfId="141" xr:uid="{00000000-0005-0000-0000-000054000000}"/>
    <cellStyle name="20% - Accent2 6 2" xfId="142" xr:uid="{00000000-0005-0000-0000-000055000000}"/>
    <cellStyle name="20% - Accent2 7" xfId="143" xr:uid="{00000000-0005-0000-0000-000056000000}"/>
    <cellStyle name="20% - Accent2 7 2" xfId="144" xr:uid="{00000000-0005-0000-0000-000057000000}"/>
    <cellStyle name="20% - Accent2 8" xfId="145" xr:uid="{00000000-0005-0000-0000-000058000000}"/>
    <cellStyle name="20% - Accent2 8 2" xfId="146" xr:uid="{00000000-0005-0000-0000-000059000000}"/>
    <cellStyle name="20% - Accent2 9" xfId="147" xr:uid="{00000000-0005-0000-0000-00005A000000}"/>
    <cellStyle name="20% - Accent2 9 2" xfId="148" xr:uid="{00000000-0005-0000-0000-00005B000000}"/>
    <cellStyle name="20% - Accent3 10" xfId="149" xr:uid="{00000000-0005-0000-0000-00005C000000}"/>
    <cellStyle name="20% - Accent3 10 2" xfId="150" xr:uid="{00000000-0005-0000-0000-00005D000000}"/>
    <cellStyle name="20% - Accent3 11" xfId="151" xr:uid="{00000000-0005-0000-0000-00005E000000}"/>
    <cellStyle name="20% - Accent3 11 2" xfId="152" xr:uid="{00000000-0005-0000-0000-00005F000000}"/>
    <cellStyle name="20% - Accent3 12" xfId="153" xr:uid="{00000000-0005-0000-0000-000060000000}"/>
    <cellStyle name="20% - Accent3 12 2" xfId="154" xr:uid="{00000000-0005-0000-0000-000061000000}"/>
    <cellStyle name="20% - Accent3 13" xfId="155" xr:uid="{00000000-0005-0000-0000-000062000000}"/>
    <cellStyle name="20% - Accent3 13 2" xfId="156" xr:uid="{00000000-0005-0000-0000-000063000000}"/>
    <cellStyle name="20% - Accent3 14" xfId="157" xr:uid="{00000000-0005-0000-0000-000064000000}"/>
    <cellStyle name="20% - Accent3 14 2" xfId="158" xr:uid="{00000000-0005-0000-0000-000065000000}"/>
    <cellStyle name="20% - Accent3 15" xfId="159" xr:uid="{00000000-0005-0000-0000-000066000000}"/>
    <cellStyle name="20% - Accent3 15 2" xfId="160" xr:uid="{00000000-0005-0000-0000-000067000000}"/>
    <cellStyle name="20% - Accent3 16" xfId="161" xr:uid="{00000000-0005-0000-0000-000068000000}"/>
    <cellStyle name="20% - Accent3 16 2" xfId="162" xr:uid="{00000000-0005-0000-0000-000069000000}"/>
    <cellStyle name="20% - Accent3 17" xfId="163" xr:uid="{00000000-0005-0000-0000-00006A000000}"/>
    <cellStyle name="20% - Accent3 17 2" xfId="164" xr:uid="{00000000-0005-0000-0000-00006B000000}"/>
    <cellStyle name="20% - Accent3 18" xfId="165" xr:uid="{00000000-0005-0000-0000-00006C000000}"/>
    <cellStyle name="20% - Accent3 18 2" xfId="166" xr:uid="{00000000-0005-0000-0000-00006D000000}"/>
    <cellStyle name="20% - Accent3 19" xfId="167" xr:uid="{00000000-0005-0000-0000-00006E000000}"/>
    <cellStyle name="20% - Accent3 2" xfId="168" xr:uid="{00000000-0005-0000-0000-00006F000000}"/>
    <cellStyle name="20% - Accent3 2 2" xfId="169" xr:uid="{00000000-0005-0000-0000-000070000000}"/>
    <cellStyle name="20% - Accent3 20" xfId="170" xr:uid="{00000000-0005-0000-0000-000071000000}"/>
    <cellStyle name="20% - Accent3 21" xfId="171" xr:uid="{00000000-0005-0000-0000-000072000000}"/>
    <cellStyle name="20% - Accent3 22" xfId="172" xr:uid="{00000000-0005-0000-0000-000073000000}"/>
    <cellStyle name="20% - Accent3 23" xfId="173" xr:uid="{00000000-0005-0000-0000-000074000000}"/>
    <cellStyle name="20% - Accent3 24" xfId="174" xr:uid="{00000000-0005-0000-0000-000075000000}"/>
    <cellStyle name="20% - Accent3 25" xfId="175" xr:uid="{00000000-0005-0000-0000-000076000000}"/>
    <cellStyle name="20% - Accent3 3" xfId="176" xr:uid="{00000000-0005-0000-0000-000077000000}"/>
    <cellStyle name="20% - Accent3 3 2" xfId="177" xr:uid="{00000000-0005-0000-0000-000078000000}"/>
    <cellStyle name="20% - Accent3 4" xfId="178" xr:uid="{00000000-0005-0000-0000-000079000000}"/>
    <cellStyle name="20% - Accent3 4 2" xfId="179" xr:uid="{00000000-0005-0000-0000-00007A000000}"/>
    <cellStyle name="20% - Accent3 5" xfId="180" xr:uid="{00000000-0005-0000-0000-00007B000000}"/>
    <cellStyle name="20% - Accent3 5 2" xfId="181" xr:uid="{00000000-0005-0000-0000-00007C000000}"/>
    <cellStyle name="20% - Accent3 6" xfId="182" xr:uid="{00000000-0005-0000-0000-00007D000000}"/>
    <cellStyle name="20% - Accent3 6 2" xfId="183" xr:uid="{00000000-0005-0000-0000-00007E000000}"/>
    <cellStyle name="20% - Accent3 7" xfId="184" xr:uid="{00000000-0005-0000-0000-00007F000000}"/>
    <cellStyle name="20% - Accent3 7 2" xfId="185" xr:uid="{00000000-0005-0000-0000-000080000000}"/>
    <cellStyle name="20% - Accent3 8" xfId="186" xr:uid="{00000000-0005-0000-0000-000081000000}"/>
    <cellStyle name="20% - Accent3 8 2" xfId="187" xr:uid="{00000000-0005-0000-0000-000082000000}"/>
    <cellStyle name="20% - Accent3 9" xfId="188" xr:uid="{00000000-0005-0000-0000-000083000000}"/>
    <cellStyle name="20% - Accent3 9 2" xfId="189" xr:uid="{00000000-0005-0000-0000-000084000000}"/>
    <cellStyle name="20% - Accent4 10" xfId="190" xr:uid="{00000000-0005-0000-0000-000085000000}"/>
    <cellStyle name="20% - Accent4 10 2" xfId="191" xr:uid="{00000000-0005-0000-0000-000086000000}"/>
    <cellStyle name="20% - Accent4 11" xfId="192" xr:uid="{00000000-0005-0000-0000-000087000000}"/>
    <cellStyle name="20% - Accent4 11 2" xfId="193" xr:uid="{00000000-0005-0000-0000-000088000000}"/>
    <cellStyle name="20% - Accent4 12" xfId="194" xr:uid="{00000000-0005-0000-0000-000089000000}"/>
    <cellStyle name="20% - Accent4 12 2" xfId="195" xr:uid="{00000000-0005-0000-0000-00008A000000}"/>
    <cellStyle name="20% - Accent4 13" xfId="196" xr:uid="{00000000-0005-0000-0000-00008B000000}"/>
    <cellStyle name="20% - Accent4 13 2" xfId="197" xr:uid="{00000000-0005-0000-0000-00008C000000}"/>
    <cellStyle name="20% - Accent4 14" xfId="198" xr:uid="{00000000-0005-0000-0000-00008D000000}"/>
    <cellStyle name="20% - Accent4 14 2" xfId="199" xr:uid="{00000000-0005-0000-0000-00008E000000}"/>
    <cellStyle name="20% - Accent4 15" xfId="200" xr:uid="{00000000-0005-0000-0000-00008F000000}"/>
    <cellStyle name="20% - Accent4 15 2" xfId="201" xr:uid="{00000000-0005-0000-0000-000090000000}"/>
    <cellStyle name="20% - Accent4 16" xfId="202" xr:uid="{00000000-0005-0000-0000-000091000000}"/>
    <cellStyle name="20% - Accent4 16 2" xfId="203" xr:uid="{00000000-0005-0000-0000-000092000000}"/>
    <cellStyle name="20% - Accent4 17" xfId="204" xr:uid="{00000000-0005-0000-0000-000093000000}"/>
    <cellStyle name="20% - Accent4 17 2" xfId="205" xr:uid="{00000000-0005-0000-0000-000094000000}"/>
    <cellStyle name="20% - Accent4 18" xfId="206" xr:uid="{00000000-0005-0000-0000-000095000000}"/>
    <cellStyle name="20% - Accent4 18 2" xfId="207" xr:uid="{00000000-0005-0000-0000-000096000000}"/>
    <cellStyle name="20% - Accent4 19" xfId="208" xr:uid="{00000000-0005-0000-0000-000097000000}"/>
    <cellStyle name="20% - Accent4 2" xfId="209" xr:uid="{00000000-0005-0000-0000-000098000000}"/>
    <cellStyle name="20% - Accent4 2 2" xfId="210" xr:uid="{00000000-0005-0000-0000-000099000000}"/>
    <cellStyle name="20% - Accent4 20" xfId="211" xr:uid="{00000000-0005-0000-0000-00009A000000}"/>
    <cellStyle name="20% - Accent4 21" xfId="212" xr:uid="{00000000-0005-0000-0000-00009B000000}"/>
    <cellStyle name="20% - Accent4 22" xfId="213" xr:uid="{00000000-0005-0000-0000-00009C000000}"/>
    <cellStyle name="20% - Accent4 23" xfId="214" xr:uid="{00000000-0005-0000-0000-00009D000000}"/>
    <cellStyle name="20% - Accent4 24" xfId="215" xr:uid="{00000000-0005-0000-0000-00009E000000}"/>
    <cellStyle name="20% - Accent4 25" xfId="216" xr:uid="{00000000-0005-0000-0000-00009F000000}"/>
    <cellStyle name="20% - Accent4 3" xfId="217" xr:uid="{00000000-0005-0000-0000-0000A0000000}"/>
    <cellStyle name="20% - Accent4 3 2" xfId="218" xr:uid="{00000000-0005-0000-0000-0000A1000000}"/>
    <cellStyle name="20% - Accent4 4" xfId="219" xr:uid="{00000000-0005-0000-0000-0000A2000000}"/>
    <cellStyle name="20% - Accent4 4 2" xfId="220" xr:uid="{00000000-0005-0000-0000-0000A3000000}"/>
    <cellStyle name="20% - Accent4 5" xfId="221" xr:uid="{00000000-0005-0000-0000-0000A4000000}"/>
    <cellStyle name="20% - Accent4 5 2" xfId="222" xr:uid="{00000000-0005-0000-0000-0000A5000000}"/>
    <cellStyle name="20% - Accent4 6" xfId="223" xr:uid="{00000000-0005-0000-0000-0000A6000000}"/>
    <cellStyle name="20% - Accent4 6 2" xfId="224" xr:uid="{00000000-0005-0000-0000-0000A7000000}"/>
    <cellStyle name="20% - Accent4 7" xfId="225" xr:uid="{00000000-0005-0000-0000-0000A8000000}"/>
    <cellStyle name="20% - Accent4 7 2" xfId="226" xr:uid="{00000000-0005-0000-0000-0000A9000000}"/>
    <cellStyle name="20% - Accent4 8" xfId="227" xr:uid="{00000000-0005-0000-0000-0000AA000000}"/>
    <cellStyle name="20% - Accent4 8 2" xfId="228" xr:uid="{00000000-0005-0000-0000-0000AB000000}"/>
    <cellStyle name="20% - Accent4 9" xfId="229" xr:uid="{00000000-0005-0000-0000-0000AC000000}"/>
    <cellStyle name="20% - Accent4 9 2" xfId="230" xr:uid="{00000000-0005-0000-0000-0000AD000000}"/>
    <cellStyle name="20% - Accent5 10" xfId="231" xr:uid="{00000000-0005-0000-0000-0000AE000000}"/>
    <cellStyle name="20% - Accent5 10 2" xfId="232" xr:uid="{00000000-0005-0000-0000-0000AF000000}"/>
    <cellStyle name="20% - Accent5 11" xfId="233" xr:uid="{00000000-0005-0000-0000-0000B0000000}"/>
    <cellStyle name="20% - Accent5 11 2" xfId="234" xr:uid="{00000000-0005-0000-0000-0000B1000000}"/>
    <cellStyle name="20% - Accent5 12" xfId="235" xr:uid="{00000000-0005-0000-0000-0000B2000000}"/>
    <cellStyle name="20% - Accent5 12 2" xfId="236" xr:uid="{00000000-0005-0000-0000-0000B3000000}"/>
    <cellStyle name="20% - Accent5 13" xfId="237" xr:uid="{00000000-0005-0000-0000-0000B4000000}"/>
    <cellStyle name="20% - Accent5 13 2" xfId="238" xr:uid="{00000000-0005-0000-0000-0000B5000000}"/>
    <cellStyle name="20% - Accent5 14" xfId="239" xr:uid="{00000000-0005-0000-0000-0000B6000000}"/>
    <cellStyle name="20% - Accent5 14 2" xfId="240" xr:uid="{00000000-0005-0000-0000-0000B7000000}"/>
    <cellStyle name="20% - Accent5 15" xfId="241" xr:uid="{00000000-0005-0000-0000-0000B8000000}"/>
    <cellStyle name="20% - Accent5 15 2" xfId="242" xr:uid="{00000000-0005-0000-0000-0000B9000000}"/>
    <cellStyle name="20% - Accent5 16" xfId="243" xr:uid="{00000000-0005-0000-0000-0000BA000000}"/>
    <cellStyle name="20% - Accent5 16 2" xfId="244" xr:uid="{00000000-0005-0000-0000-0000BB000000}"/>
    <cellStyle name="20% - Accent5 17" xfId="245" xr:uid="{00000000-0005-0000-0000-0000BC000000}"/>
    <cellStyle name="20% - Accent5 17 2" xfId="246" xr:uid="{00000000-0005-0000-0000-0000BD000000}"/>
    <cellStyle name="20% - Accent5 18" xfId="247" xr:uid="{00000000-0005-0000-0000-0000BE000000}"/>
    <cellStyle name="20% - Accent5 18 2" xfId="248" xr:uid="{00000000-0005-0000-0000-0000BF000000}"/>
    <cellStyle name="20% - Accent5 19" xfId="249" xr:uid="{00000000-0005-0000-0000-0000C0000000}"/>
    <cellStyle name="20% - Accent5 2" xfId="250" xr:uid="{00000000-0005-0000-0000-0000C1000000}"/>
    <cellStyle name="20% - Accent5 2 2" xfId="251" xr:uid="{00000000-0005-0000-0000-0000C2000000}"/>
    <cellStyle name="20% - Accent5 20" xfId="252" xr:uid="{00000000-0005-0000-0000-0000C3000000}"/>
    <cellStyle name="20% - Accent5 21" xfId="253" xr:uid="{00000000-0005-0000-0000-0000C4000000}"/>
    <cellStyle name="20% - Accent5 22" xfId="254" xr:uid="{00000000-0005-0000-0000-0000C5000000}"/>
    <cellStyle name="20% - Accent5 23" xfId="255" xr:uid="{00000000-0005-0000-0000-0000C6000000}"/>
    <cellStyle name="20% - Accent5 24" xfId="256" xr:uid="{00000000-0005-0000-0000-0000C7000000}"/>
    <cellStyle name="20% - Accent5 25" xfId="257" xr:uid="{00000000-0005-0000-0000-0000C8000000}"/>
    <cellStyle name="20% - Accent5 3" xfId="258" xr:uid="{00000000-0005-0000-0000-0000C9000000}"/>
    <cellStyle name="20% - Accent5 3 2" xfId="259" xr:uid="{00000000-0005-0000-0000-0000CA000000}"/>
    <cellStyle name="20% - Accent5 4" xfId="260" xr:uid="{00000000-0005-0000-0000-0000CB000000}"/>
    <cellStyle name="20% - Accent5 4 2" xfId="261" xr:uid="{00000000-0005-0000-0000-0000CC000000}"/>
    <cellStyle name="20% - Accent5 5" xfId="262" xr:uid="{00000000-0005-0000-0000-0000CD000000}"/>
    <cellStyle name="20% - Accent5 5 2" xfId="263" xr:uid="{00000000-0005-0000-0000-0000CE000000}"/>
    <cellStyle name="20% - Accent5 6" xfId="264" xr:uid="{00000000-0005-0000-0000-0000CF000000}"/>
    <cellStyle name="20% - Accent5 6 2" xfId="265" xr:uid="{00000000-0005-0000-0000-0000D0000000}"/>
    <cellStyle name="20% - Accent5 7" xfId="266" xr:uid="{00000000-0005-0000-0000-0000D1000000}"/>
    <cellStyle name="20% - Accent5 7 2" xfId="267" xr:uid="{00000000-0005-0000-0000-0000D2000000}"/>
    <cellStyle name="20% - Accent5 8" xfId="268" xr:uid="{00000000-0005-0000-0000-0000D3000000}"/>
    <cellStyle name="20% - Accent5 8 2" xfId="269" xr:uid="{00000000-0005-0000-0000-0000D4000000}"/>
    <cellStyle name="20% - Accent5 9" xfId="270" xr:uid="{00000000-0005-0000-0000-0000D5000000}"/>
    <cellStyle name="20% - Accent5 9 2" xfId="271" xr:uid="{00000000-0005-0000-0000-0000D6000000}"/>
    <cellStyle name="20% - Accent6 10" xfId="272" xr:uid="{00000000-0005-0000-0000-0000D7000000}"/>
    <cellStyle name="20% - Accent6 10 2" xfId="273" xr:uid="{00000000-0005-0000-0000-0000D8000000}"/>
    <cellStyle name="20% - Accent6 11" xfId="274" xr:uid="{00000000-0005-0000-0000-0000D9000000}"/>
    <cellStyle name="20% - Accent6 11 2" xfId="275" xr:uid="{00000000-0005-0000-0000-0000DA000000}"/>
    <cellStyle name="20% - Accent6 12" xfId="276" xr:uid="{00000000-0005-0000-0000-0000DB000000}"/>
    <cellStyle name="20% - Accent6 12 2" xfId="277" xr:uid="{00000000-0005-0000-0000-0000DC000000}"/>
    <cellStyle name="20% - Accent6 13" xfId="278" xr:uid="{00000000-0005-0000-0000-0000DD000000}"/>
    <cellStyle name="20% - Accent6 13 2" xfId="279" xr:uid="{00000000-0005-0000-0000-0000DE000000}"/>
    <cellStyle name="20% - Accent6 14" xfId="280" xr:uid="{00000000-0005-0000-0000-0000DF000000}"/>
    <cellStyle name="20% - Accent6 14 2" xfId="281" xr:uid="{00000000-0005-0000-0000-0000E0000000}"/>
    <cellStyle name="20% - Accent6 15" xfId="282" xr:uid="{00000000-0005-0000-0000-0000E1000000}"/>
    <cellStyle name="20% - Accent6 15 2" xfId="283" xr:uid="{00000000-0005-0000-0000-0000E2000000}"/>
    <cellStyle name="20% - Accent6 16" xfId="284" xr:uid="{00000000-0005-0000-0000-0000E3000000}"/>
    <cellStyle name="20% - Accent6 16 2" xfId="285" xr:uid="{00000000-0005-0000-0000-0000E4000000}"/>
    <cellStyle name="20% - Accent6 17" xfId="286" xr:uid="{00000000-0005-0000-0000-0000E5000000}"/>
    <cellStyle name="20% - Accent6 17 2" xfId="287" xr:uid="{00000000-0005-0000-0000-0000E6000000}"/>
    <cellStyle name="20% - Accent6 18" xfId="288" xr:uid="{00000000-0005-0000-0000-0000E7000000}"/>
    <cellStyle name="20% - Accent6 18 2" xfId="289" xr:uid="{00000000-0005-0000-0000-0000E8000000}"/>
    <cellStyle name="20% - Accent6 19" xfId="290" xr:uid="{00000000-0005-0000-0000-0000E9000000}"/>
    <cellStyle name="20% - Accent6 2" xfId="291" xr:uid="{00000000-0005-0000-0000-0000EA000000}"/>
    <cellStyle name="20% - Accent6 2 2" xfId="292" xr:uid="{00000000-0005-0000-0000-0000EB000000}"/>
    <cellStyle name="20% - Accent6 20" xfId="293" xr:uid="{00000000-0005-0000-0000-0000EC000000}"/>
    <cellStyle name="20% - Accent6 21" xfId="294" xr:uid="{00000000-0005-0000-0000-0000ED000000}"/>
    <cellStyle name="20% - Accent6 22" xfId="295" xr:uid="{00000000-0005-0000-0000-0000EE000000}"/>
    <cellStyle name="20% - Accent6 23" xfId="296" xr:uid="{00000000-0005-0000-0000-0000EF000000}"/>
    <cellStyle name="20% - Accent6 24" xfId="297" xr:uid="{00000000-0005-0000-0000-0000F0000000}"/>
    <cellStyle name="20% - Accent6 25" xfId="298" xr:uid="{00000000-0005-0000-0000-0000F1000000}"/>
    <cellStyle name="20% - Accent6 3" xfId="299" xr:uid="{00000000-0005-0000-0000-0000F2000000}"/>
    <cellStyle name="20% - Accent6 3 2" xfId="300" xr:uid="{00000000-0005-0000-0000-0000F3000000}"/>
    <cellStyle name="20% - Accent6 4" xfId="301" xr:uid="{00000000-0005-0000-0000-0000F4000000}"/>
    <cellStyle name="20% - Accent6 4 2" xfId="302" xr:uid="{00000000-0005-0000-0000-0000F5000000}"/>
    <cellStyle name="20% - Accent6 5" xfId="303" xr:uid="{00000000-0005-0000-0000-0000F6000000}"/>
    <cellStyle name="20% - Accent6 5 2" xfId="304" xr:uid="{00000000-0005-0000-0000-0000F7000000}"/>
    <cellStyle name="20% - Accent6 6" xfId="305" xr:uid="{00000000-0005-0000-0000-0000F8000000}"/>
    <cellStyle name="20% - Accent6 6 2" xfId="306" xr:uid="{00000000-0005-0000-0000-0000F9000000}"/>
    <cellStyle name="20% - Accent6 7" xfId="307" xr:uid="{00000000-0005-0000-0000-0000FA000000}"/>
    <cellStyle name="20% - Accent6 7 2" xfId="308" xr:uid="{00000000-0005-0000-0000-0000FB000000}"/>
    <cellStyle name="20% - Accent6 8" xfId="309" xr:uid="{00000000-0005-0000-0000-0000FC000000}"/>
    <cellStyle name="20% - Accent6 8 2" xfId="310" xr:uid="{00000000-0005-0000-0000-0000FD000000}"/>
    <cellStyle name="20% - Accent6 9" xfId="311" xr:uid="{00000000-0005-0000-0000-0000FE000000}"/>
    <cellStyle name="20% - Accent6 9 2" xfId="312" xr:uid="{00000000-0005-0000-0000-0000FF000000}"/>
    <cellStyle name="40% - Accent1 10" xfId="313" xr:uid="{00000000-0005-0000-0000-000000010000}"/>
    <cellStyle name="40% - Accent1 10 2" xfId="314" xr:uid="{00000000-0005-0000-0000-000001010000}"/>
    <cellStyle name="40% - Accent1 11" xfId="315" xr:uid="{00000000-0005-0000-0000-000002010000}"/>
    <cellStyle name="40% - Accent1 11 2" xfId="316" xr:uid="{00000000-0005-0000-0000-000003010000}"/>
    <cellStyle name="40% - Accent1 12" xfId="317" xr:uid="{00000000-0005-0000-0000-000004010000}"/>
    <cellStyle name="40% - Accent1 12 2" xfId="318" xr:uid="{00000000-0005-0000-0000-000005010000}"/>
    <cellStyle name="40% - Accent1 13" xfId="319" xr:uid="{00000000-0005-0000-0000-000006010000}"/>
    <cellStyle name="40% - Accent1 13 2" xfId="320" xr:uid="{00000000-0005-0000-0000-000007010000}"/>
    <cellStyle name="40% - Accent1 14" xfId="321" xr:uid="{00000000-0005-0000-0000-000008010000}"/>
    <cellStyle name="40% - Accent1 14 2" xfId="322" xr:uid="{00000000-0005-0000-0000-000009010000}"/>
    <cellStyle name="40% - Accent1 15" xfId="323" xr:uid="{00000000-0005-0000-0000-00000A010000}"/>
    <cellStyle name="40% - Accent1 15 2" xfId="324" xr:uid="{00000000-0005-0000-0000-00000B010000}"/>
    <cellStyle name="40% - Accent1 16" xfId="325" xr:uid="{00000000-0005-0000-0000-00000C010000}"/>
    <cellStyle name="40% - Accent1 16 2" xfId="326" xr:uid="{00000000-0005-0000-0000-00000D010000}"/>
    <cellStyle name="40% - Accent1 17" xfId="327" xr:uid="{00000000-0005-0000-0000-00000E010000}"/>
    <cellStyle name="40% - Accent1 17 2" xfId="328" xr:uid="{00000000-0005-0000-0000-00000F010000}"/>
    <cellStyle name="40% - Accent1 18" xfId="329" xr:uid="{00000000-0005-0000-0000-000010010000}"/>
    <cellStyle name="40% - Accent1 18 2" xfId="330" xr:uid="{00000000-0005-0000-0000-000011010000}"/>
    <cellStyle name="40% - Accent1 19" xfId="331" xr:uid="{00000000-0005-0000-0000-000012010000}"/>
    <cellStyle name="40% - Accent1 2" xfId="332" xr:uid="{00000000-0005-0000-0000-000013010000}"/>
    <cellStyle name="40% - Accent1 2 2" xfId="333" xr:uid="{00000000-0005-0000-0000-000014010000}"/>
    <cellStyle name="40% - Accent1 20" xfId="334" xr:uid="{00000000-0005-0000-0000-000015010000}"/>
    <cellStyle name="40% - Accent1 21" xfId="335" xr:uid="{00000000-0005-0000-0000-000016010000}"/>
    <cellStyle name="40% - Accent1 22" xfId="336" xr:uid="{00000000-0005-0000-0000-000017010000}"/>
    <cellStyle name="40% - Accent1 23" xfId="337" xr:uid="{00000000-0005-0000-0000-000018010000}"/>
    <cellStyle name="40% - Accent1 24" xfId="338" xr:uid="{00000000-0005-0000-0000-000019010000}"/>
    <cellStyle name="40% - Accent1 25" xfId="339" xr:uid="{00000000-0005-0000-0000-00001A010000}"/>
    <cellStyle name="40% - Accent1 3" xfId="340" xr:uid="{00000000-0005-0000-0000-00001B010000}"/>
    <cellStyle name="40% - Accent1 3 2" xfId="341" xr:uid="{00000000-0005-0000-0000-00001C010000}"/>
    <cellStyle name="40% - Accent1 4" xfId="342" xr:uid="{00000000-0005-0000-0000-00001D010000}"/>
    <cellStyle name="40% - Accent1 4 2" xfId="343" xr:uid="{00000000-0005-0000-0000-00001E010000}"/>
    <cellStyle name="40% - Accent1 5" xfId="344" xr:uid="{00000000-0005-0000-0000-00001F010000}"/>
    <cellStyle name="40% - Accent1 5 2" xfId="345" xr:uid="{00000000-0005-0000-0000-000020010000}"/>
    <cellStyle name="40% - Accent1 6" xfId="346" xr:uid="{00000000-0005-0000-0000-000021010000}"/>
    <cellStyle name="40% - Accent1 6 2" xfId="347" xr:uid="{00000000-0005-0000-0000-000022010000}"/>
    <cellStyle name="40% - Accent1 7" xfId="348" xr:uid="{00000000-0005-0000-0000-000023010000}"/>
    <cellStyle name="40% - Accent1 7 2" xfId="349" xr:uid="{00000000-0005-0000-0000-000024010000}"/>
    <cellStyle name="40% - Accent1 8" xfId="350" xr:uid="{00000000-0005-0000-0000-000025010000}"/>
    <cellStyle name="40% - Accent1 8 2" xfId="351" xr:uid="{00000000-0005-0000-0000-000026010000}"/>
    <cellStyle name="40% - Accent1 9" xfId="352" xr:uid="{00000000-0005-0000-0000-000027010000}"/>
    <cellStyle name="40% - Accent1 9 2" xfId="353" xr:uid="{00000000-0005-0000-0000-000028010000}"/>
    <cellStyle name="40% - Accent2 10" xfId="354" xr:uid="{00000000-0005-0000-0000-000029010000}"/>
    <cellStyle name="40% - Accent2 10 2" xfId="355" xr:uid="{00000000-0005-0000-0000-00002A010000}"/>
    <cellStyle name="40% - Accent2 11" xfId="356" xr:uid="{00000000-0005-0000-0000-00002B010000}"/>
    <cellStyle name="40% - Accent2 11 2" xfId="357" xr:uid="{00000000-0005-0000-0000-00002C010000}"/>
    <cellStyle name="40% - Accent2 12" xfId="358" xr:uid="{00000000-0005-0000-0000-00002D010000}"/>
    <cellStyle name="40% - Accent2 12 2" xfId="359" xr:uid="{00000000-0005-0000-0000-00002E010000}"/>
    <cellStyle name="40% - Accent2 13" xfId="360" xr:uid="{00000000-0005-0000-0000-00002F010000}"/>
    <cellStyle name="40% - Accent2 13 2" xfId="361" xr:uid="{00000000-0005-0000-0000-000030010000}"/>
    <cellStyle name="40% - Accent2 14" xfId="362" xr:uid="{00000000-0005-0000-0000-000031010000}"/>
    <cellStyle name="40% - Accent2 14 2" xfId="363" xr:uid="{00000000-0005-0000-0000-000032010000}"/>
    <cellStyle name="40% - Accent2 15" xfId="364" xr:uid="{00000000-0005-0000-0000-000033010000}"/>
    <cellStyle name="40% - Accent2 15 2" xfId="365" xr:uid="{00000000-0005-0000-0000-000034010000}"/>
    <cellStyle name="40% - Accent2 16" xfId="366" xr:uid="{00000000-0005-0000-0000-000035010000}"/>
    <cellStyle name="40% - Accent2 16 2" xfId="367" xr:uid="{00000000-0005-0000-0000-000036010000}"/>
    <cellStyle name="40% - Accent2 17" xfId="368" xr:uid="{00000000-0005-0000-0000-000037010000}"/>
    <cellStyle name="40% - Accent2 17 2" xfId="369" xr:uid="{00000000-0005-0000-0000-000038010000}"/>
    <cellStyle name="40% - Accent2 18" xfId="370" xr:uid="{00000000-0005-0000-0000-000039010000}"/>
    <cellStyle name="40% - Accent2 18 2" xfId="371" xr:uid="{00000000-0005-0000-0000-00003A010000}"/>
    <cellStyle name="40% - Accent2 19" xfId="372" xr:uid="{00000000-0005-0000-0000-00003B010000}"/>
    <cellStyle name="40% - Accent2 2" xfId="373" xr:uid="{00000000-0005-0000-0000-00003C010000}"/>
    <cellStyle name="40% - Accent2 2 2" xfId="374" xr:uid="{00000000-0005-0000-0000-00003D010000}"/>
    <cellStyle name="40% - Accent2 20" xfId="375" xr:uid="{00000000-0005-0000-0000-00003E010000}"/>
    <cellStyle name="40% - Accent2 21" xfId="376" xr:uid="{00000000-0005-0000-0000-00003F010000}"/>
    <cellStyle name="40% - Accent2 22" xfId="377" xr:uid="{00000000-0005-0000-0000-000040010000}"/>
    <cellStyle name="40% - Accent2 23" xfId="378" xr:uid="{00000000-0005-0000-0000-000041010000}"/>
    <cellStyle name="40% - Accent2 24" xfId="379" xr:uid="{00000000-0005-0000-0000-000042010000}"/>
    <cellStyle name="40% - Accent2 25" xfId="380" xr:uid="{00000000-0005-0000-0000-000043010000}"/>
    <cellStyle name="40% - Accent2 3" xfId="381" xr:uid="{00000000-0005-0000-0000-000044010000}"/>
    <cellStyle name="40% - Accent2 3 2" xfId="382" xr:uid="{00000000-0005-0000-0000-000045010000}"/>
    <cellStyle name="40% - Accent2 4" xfId="383" xr:uid="{00000000-0005-0000-0000-000046010000}"/>
    <cellStyle name="40% - Accent2 4 2" xfId="384" xr:uid="{00000000-0005-0000-0000-000047010000}"/>
    <cellStyle name="40% - Accent2 5" xfId="385" xr:uid="{00000000-0005-0000-0000-000048010000}"/>
    <cellStyle name="40% - Accent2 5 2" xfId="386" xr:uid="{00000000-0005-0000-0000-000049010000}"/>
    <cellStyle name="40% - Accent2 6" xfId="387" xr:uid="{00000000-0005-0000-0000-00004A010000}"/>
    <cellStyle name="40% - Accent2 6 2" xfId="388" xr:uid="{00000000-0005-0000-0000-00004B010000}"/>
    <cellStyle name="40% - Accent2 7" xfId="389" xr:uid="{00000000-0005-0000-0000-00004C010000}"/>
    <cellStyle name="40% - Accent2 7 2" xfId="390" xr:uid="{00000000-0005-0000-0000-00004D010000}"/>
    <cellStyle name="40% - Accent2 8" xfId="391" xr:uid="{00000000-0005-0000-0000-00004E010000}"/>
    <cellStyle name="40% - Accent2 8 2" xfId="392" xr:uid="{00000000-0005-0000-0000-00004F010000}"/>
    <cellStyle name="40% - Accent2 9" xfId="393" xr:uid="{00000000-0005-0000-0000-000050010000}"/>
    <cellStyle name="40% - Accent2 9 2" xfId="394" xr:uid="{00000000-0005-0000-0000-000051010000}"/>
    <cellStyle name="40% - Accent3 10" xfId="395" xr:uid="{00000000-0005-0000-0000-000052010000}"/>
    <cellStyle name="40% - Accent3 10 2" xfId="396" xr:uid="{00000000-0005-0000-0000-000053010000}"/>
    <cellStyle name="40% - Accent3 11" xfId="397" xr:uid="{00000000-0005-0000-0000-000054010000}"/>
    <cellStyle name="40% - Accent3 11 2" xfId="398" xr:uid="{00000000-0005-0000-0000-000055010000}"/>
    <cellStyle name="40% - Accent3 12" xfId="399" xr:uid="{00000000-0005-0000-0000-000056010000}"/>
    <cellStyle name="40% - Accent3 12 2" xfId="400" xr:uid="{00000000-0005-0000-0000-000057010000}"/>
    <cellStyle name="40% - Accent3 13" xfId="401" xr:uid="{00000000-0005-0000-0000-000058010000}"/>
    <cellStyle name="40% - Accent3 13 2" xfId="402" xr:uid="{00000000-0005-0000-0000-000059010000}"/>
    <cellStyle name="40% - Accent3 14" xfId="403" xr:uid="{00000000-0005-0000-0000-00005A010000}"/>
    <cellStyle name="40% - Accent3 14 2" xfId="404" xr:uid="{00000000-0005-0000-0000-00005B010000}"/>
    <cellStyle name="40% - Accent3 15" xfId="405" xr:uid="{00000000-0005-0000-0000-00005C010000}"/>
    <cellStyle name="40% - Accent3 15 2" xfId="406" xr:uid="{00000000-0005-0000-0000-00005D010000}"/>
    <cellStyle name="40% - Accent3 16" xfId="407" xr:uid="{00000000-0005-0000-0000-00005E010000}"/>
    <cellStyle name="40% - Accent3 16 2" xfId="408" xr:uid="{00000000-0005-0000-0000-00005F010000}"/>
    <cellStyle name="40% - Accent3 17" xfId="409" xr:uid="{00000000-0005-0000-0000-000060010000}"/>
    <cellStyle name="40% - Accent3 17 2" xfId="410" xr:uid="{00000000-0005-0000-0000-000061010000}"/>
    <cellStyle name="40% - Accent3 18" xfId="411" xr:uid="{00000000-0005-0000-0000-000062010000}"/>
    <cellStyle name="40% - Accent3 18 2" xfId="412" xr:uid="{00000000-0005-0000-0000-000063010000}"/>
    <cellStyle name="40% - Accent3 19" xfId="413" xr:uid="{00000000-0005-0000-0000-000064010000}"/>
    <cellStyle name="40% - Accent3 2" xfId="414" xr:uid="{00000000-0005-0000-0000-000065010000}"/>
    <cellStyle name="40% - Accent3 2 2" xfId="415" xr:uid="{00000000-0005-0000-0000-000066010000}"/>
    <cellStyle name="40% - Accent3 20" xfId="416" xr:uid="{00000000-0005-0000-0000-000067010000}"/>
    <cellStyle name="40% - Accent3 21" xfId="417" xr:uid="{00000000-0005-0000-0000-000068010000}"/>
    <cellStyle name="40% - Accent3 22" xfId="418" xr:uid="{00000000-0005-0000-0000-000069010000}"/>
    <cellStyle name="40% - Accent3 23" xfId="419" xr:uid="{00000000-0005-0000-0000-00006A010000}"/>
    <cellStyle name="40% - Accent3 24" xfId="420" xr:uid="{00000000-0005-0000-0000-00006B010000}"/>
    <cellStyle name="40% - Accent3 25" xfId="421" xr:uid="{00000000-0005-0000-0000-00006C010000}"/>
    <cellStyle name="40% - Accent3 3" xfId="422" xr:uid="{00000000-0005-0000-0000-00006D010000}"/>
    <cellStyle name="40% - Accent3 3 2" xfId="423" xr:uid="{00000000-0005-0000-0000-00006E010000}"/>
    <cellStyle name="40% - Accent3 4" xfId="424" xr:uid="{00000000-0005-0000-0000-00006F010000}"/>
    <cellStyle name="40% - Accent3 4 2" xfId="425" xr:uid="{00000000-0005-0000-0000-000070010000}"/>
    <cellStyle name="40% - Accent3 5" xfId="426" xr:uid="{00000000-0005-0000-0000-000071010000}"/>
    <cellStyle name="40% - Accent3 5 2" xfId="427" xr:uid="{00000000-0005-0000-0000-000072010000}"/>
    <cellStyle name="40% - Accent3 6" xfId="428" xr:uid="{00000000-0005-0000-0000-000073010000}"/>
    <cellStyle name="40% - Accent3 6 2" xfId="429" xr:uid="{00000000-0005-0000-0000-000074010000}"/>
    <cellStyle name="40% - Accent3 7" xfId="430" xr:uid="{00000000-0005-0000-0000-000075010000}"/>
    <cellStyle name="40% - Accent3 7 2" xfId="431" xr:uid="{00000000-0005-0000-0000-000076010000}"/>
    <cellStyle name="40% - Accent3 8" xfId="432" xr:uid="{00000000-0005-0000-0000-000077010000}"/>
    <cellStyle name="40% - Accent3 8 2" xfId="433" xr:uid="{00000000-0005-0000-0000-000078010000}"/>
    <cellStyle name="40% - Accent3 9" xfId="434" xr:uid="{00000000-0005-0000-0000-000079010000}"/>
    <cellStyle name="40% - Accent3 9 2" xfId="435" xr:uid="{00000000-0005-0000-0000-00007A010000}"/>
    <cellStyle name="40% - Accent4 10" xfId="436" xr:uid="{00000000-0005-0000-0000-00007B010000}"/>
    <cellStyle name="40% - Accent4 10 2" xfId="437" xr:uid="{00000000-0005-0000-0000-00007C010000}"/>
    <cellStyle name="40% - Accent4 11" xfId="438" xr:uid="{00000000-0005-0000-0000-00007D010000}"/>
    <cellStyle name="40% - Accent4 11 2" xfId="439" xr:uid="{00000000-0005-0000-0000-00007E010000}"/>
    <cellStyle name="40% - Accent4 12" xfId="440" xr:uid="{00000000-0005-0000-0000-00007F010000}"/>
    <cellStyle name="40% - Accent4 12 2" xfId="441" xr:uid="{00000000-0005-0000-0000-000080010000}"/>
    <cellStyle name="40% - Accent4 13" xfId="442" xr:uid="{00000000-0005-0000-0000-000081010000}"/>
    <cellStyle name="40% - Accent4 13 2" xfId="443" xr:uid="{00000000-0005-0000-0000-000082010000}"/>
    <cellStyle name="40% - Accent4 14" xfId="444" xr:uid="{00000000-0005-0000-0000-000083010000}"/>
    <cellStyle name="40% - Accent4 14 2" xfId="445" xr:uid="{00000000-0005-0000-0000-000084010000}"/>
    <cellStyle name="40% - Accent4 15" xfId="446" xr:uid="{00000000-0005-0000-0000-000085010000}"/>
    <cellStyle name="40% - Accent4 15 2" xfId="447" xr:uid="{00000000-0005-0000-0000-000086010000}"/>
    <cellStyle name="40% - Accent4 16" xfId="448" xr:uid="{00000000-0005-0000-0000-000087010000}"/>
    <cellStyle name="40% - Accent4 16 2" xfId="449" xr:uid="{00000000-0005-0000-0000-000088010000}"/>
    <cellStyle name="40% - Accent4 17" xfId="450" xr:uid="{00000000-0005-0000-0000-000089010000}"/>
    <cellStyle name="40% - Accent4 17 2" xfId="451" xr:uid="{00000000-0005-0000-0000-00008A010000}"/>
    <cellStyle name="40% - Accent4 18" xfId="452" xr:uid="{00000000-0005-0000-0000-00008B010000}"/>
    <cellStyle name="40% - Accent4 18 2" xfId="453" xr:uid="{00000000-0005-0000-0000-00008C010000}"/>
    <cellStyle name="40% - Accent4 19" xfId="454" xr:uid="{00000000-0005-0000-0000-00008D010000}"/>
    <cellStyle name="40% - Accent4 2" xfId="455" xr:uid="{00000000-0005-0000-0000-00008E010000}"/>
    <cellStyle name="40% - Accent4 2 2" xfId="456" xr:uid="{00000000-0005-0000-0000-00008F010000}"/>
    <cellStyle name="40% - Accent4 20" xfId="457" xr:uid="{00000000-0005-0000-0000-000090010000}"/>
    <cellStyle name="40% - Accent4 21" xfId="458" xr:uid="{00000000-0005-0000-0000-000091010000}"/>
    <cellStyle name="40% - Accent4 22" xfId="459" xr:uid="{00000000-0005-0000-0000-000092010000}"/>
    <cellStyle name="40% - Accent4 23" xfId="460" xr:uid="{00000000-0005-0000-0000-000093010000}"/>
    <cellStyle name="40% - Accent4 24" xfId="461" xr:uid="{00000000-0005-0000-0000-000094010000}"/>
    <cellStyle name="40% - Accent4 25" xfId="462" xr:uid="{00000000-0005-0000-0000-000095010000}"/>
    <cellStyle name="40% - Accent4 3" xfId="463" xr:uid="{00000000-0005-0000-0000-000096010000}"/>
    <cellStyle name="40% - Accent4 3 2" xfId="464" xr:uid="{00000000-0005-0000-0000-000097010000}"/>
    <cellStyle name="40% - Accent4 4" xfId="465" xr:uid="{00000000-0005-0000-0000-000098010000}"/>
    <cellStyle name="40% - Accent4 4 2" xfId="466" xr:uid="{00000000-0005-0000-0000-000099010000}"/>
    <cellStyle name="40% - Accent4 5" xfId="467" xr:uid="{00000000-0005-0000-0000-00009A010000}"/>
    <cellStyle name="40% - Accent4 5 2" xfId="468" xr:uid="{00000000-0005-0000-0000-00009B010000}"/>
    <cellStyle name="40% - Accent4 6" xfId="469" xr:uid="{00000000-0005-0000-0000-00009C010000}"/>
    <cellStyle name="40% - Accent4 6 2" xfId="470" xr:uid="{00000000-0005-0000-0000-00009D010000}"/>
    <cellStyle name="40% - Accent4 7" xfId="471" xr:uid="{00000000-0005-0000-0000-00009E010000}"/>
    <cellStyle name="40% - Accent4 7 2" xfId="472" xr:uid="{00000000-0005-0000-0000-00009F010000}"/>
    <cellStyle name="40% - Accent4 8" xfId="473" xr:uid="{00000000-0005-0000-0000-0000A0010000}"/>
    <cellStyle name="40% - Accent4 8 2" xfId="474" xr:uid="{00000000-0005-0000-0000-0000A1010000}"/>
    <cellStyle name="40% - Accent4 9" xfId="475" xr:uid="{00000000-0005-0000-0000-0000A2010000}"/>
    <cellStyle name="40% - Accent4 9 2" xfId="476" xr:uid="{00000000-0005-0000-0000-0000A3010000}"/>
    <cellStyle name="40% - Accent5 10" xfId="477" xr:uid="{00000000-0005-0000-0000-0000A4010000}"/>
    <cellStyle name="40% - Accent5 10 2" xfId="478" xr:uid="{00000000-0005-0000-0000-0000A5010000}"/>
    <cellStyle name="40% - Accent5 11" xfId="479" xr:uid="{00000000-0005-0000-0000-0000A6010000}"/>
    <cellStyle name="40% - Accent5 11 2" xfId="480" xr:uid="{00000000-0005-0000-0000-0000A7010000}"/>
    <cellStyle name="40% - Accent5 12" xfId="481" xr:uid="{00000000-0005-0000-0000-0000A8010000}"/>
    <cellStyle name="40% - Accent5 12 2" xfId="482" xr:uid="{00000000-0005-0000-0000-0000A9010000}"/>
    <cellStyle name="40% - Accent5 13" xfId="483" xr:uid="{00000000-0005-0000-0000-0000AA010000}"/>
    <cellStyle name="40% - Accent5 13 2" xfId="484" xr:uid="{00000000-0005-0000-0000-0000AB010000}"/>
    <cellStyle name="40% - Accent5 14" xfId="485" xr:uid="{00000000-0005-0000-0000-0000AC010000}"/>
    <cellStyle name="40% - Accent5 14 2" xfId="486" xr:uid="{00000000-0005-0000-0000-0000AD010000}"/>
    <cellStyle name="40% - Accent5 15" xfId="487" xr:uid="{00000000-0005-0000-0000-0000AE010000}"/>
    <cellStyle name="40% - Accent5 15 2" xfId="488" xr:uid="{00000000-0005-0000-0000-0000AF010000}"/>
    <cellStyle name="40% - Accent5 16" xfId="489" xr:uid="{00000000-0005-0000-0000-0000B0010000}"/>
    <cellStyle name="40% - Accent5 16 2" xfId="490" xr:uid="{00000000-0005-0000-0000-0000B1010000}"/>
    <cellStyle name="40% - Accent5 17" xfId="491" xr:uid="{00000000-0005-0000-0000-0000B2010000}"/>
    <cellStyle name="40% - Accent5 17 2" xfId="492" xr:uid="{00000000-0005-0000-0000-0000B3010000}"/>
    <cellStyle name="40% - Accent5 18" xfId="493" xr:uid="{00000000-0005-0000-0000-0000B4010000}"/>
    <cellStyle name="40% - Accent5 18 2" xfId="494" xr:uid="{00000000-0005-0000-0000-0000B5010000}"/>
    <cellStyle name="40% - Accent5 19" xfId="495" xr:uid="{00000000-0005-0000-0000-0000B6010000}"/>
    <cellStyle name="40% - Accent5 2" xfId="496" xr:uid="{00000000-0005-0000-0000-0000B7010000}"/>
    <cellStyle name="40% - Accent5 2 2" xfId="497" xr:uid="{00000000-0005-0000-0000-0000B8010000}"/>
    <cellStyle name="40% - Accent5 20" xfId="498" xr:uid="{00000000-0005-0000-0000-0000B9010000}"/>
    <cellStyle name="40% - Accent5 21" xfId="499" xr:uid="{00000000-0005-0000-0000-0000BA010000}"/>
    <cellStyle name="40% - Accent5 22" xfId="500" xr:uid="{00000000-0005-0000-0000-0000BB010000}"/>
    <cellStyle name="40% - Accent5 23" xfId="501" xr:uid="{00000000-0005-0000-0000-0000BC010000}"/>
    <cellStyle name="40% - Accent5 24" xfId="502" xr:uid="{00000000-0005-0000-0000-0000BD010000}"/>
    <cellStyle name="40% - Accent5 25" xfId="503" xr:uid="{00000000-0005-0000-0000-0000BE010000}"/>
    <cellStyle name="40% - Accent5 3" xfId="504" xr:uid="{00000000-0005-0000-0000-0000BF010000}"/>
    <cellStyle name="40% - Accent5 3 2" xfId="505" xr:uid="{00000000-0005-0000-0000-0000C0010000}"/>
    <cellStyle name="40% - Accent5 4" xfId="506" xr:uid="{00000000-0005-0000-0000-0000C1010000}"/>
    <cellStyle name="40% - Accent5 4 2" xfId="507" xr:uid="{00000000-0005-0000-0000-0000C2010000}"/>
    <cellStyle name="40% - Accent5 5" xfId="508" xr:uid="{00000000-0005-0000-0000-0000C3010000}"/>
    <cellStyle name="40% - Accent5 5 2" xfId="509" xr:uid="{00000000-0005-0000-0000-0000C4010000}"/>
    <cellStyle name="40% - Accent5 6" xfId="510" xr:uid="{00000000-0005-0000-0000-0000C5010000}"/>
    <cellStyle name="40% - Accent5 6 2" xfId="511" xr:uid="{00000000-0005-0000-0000-0000C6010000}"/>
    <cellStyle name="40% - Accent5 7" xfId="512" xr:uid="{00000000-0005-0000-0000-0000C7010000}"/>
    <cellStyle name="40% - Accent5 7 2" xfId="513" xr:uid="{00000000-0005-0000-0000-0000C8010000}"/>
    <cellStyle name="40% - Accent5 8" xfId="514" xr:uid="{00000000-0005-0000-0000-0000C9010000}"/>
    <cellStyle name="40% - Accent5 8 2" xfId="515" xr:uid="{00000000-0005-0000-0000-0000CA010000}"/>
    <cellStyle name="40% - Accent5 9" xfId="516" xr:uid="{00000000-0005-0000-0000-0000CB010000}"/>
    <cellStyle name="40% - Accent5 9 2" xfId="517" xr:uid="{00000000-0005-0000-0000-0000CC010000}"/>
    <cellStyle name="40% - Accent6 10" xfId="518" xr:uid="{00000000-0005-0000-0000-0000CD010000}"/>
    <cellStyle name="40% - Accent6 10 2" xfId="519" xr:uid="{00000000-0005-0000-0000-0000CE010000}"/>
    <cellStyle name="40% - Accent6 11" xfId="520" xr:uid="{00000000-0005-0000-0000-0000CF010000}"/>
    <cellStyle name="40% - Accent6 11 2" xfId="521" xr:uid="{00000000-0005-0000-0000-0000D0010000}"/>
    <cellStyle name="40% - Accent6 12" xfId="522" xr:uid="{00000000-0005-0000-0000-0000D1010000}"/>
    <cellStyle name="40% - Accent6 12 2" xfId="523" xr:uid="{00000000-0005-0000-0000-0000D2010000}"/>
    <cellStyle name="40% - Accent6 13" xfId="524" xr:uid="{00000000-0005-0000-0000-0000D3010000}"/>
    <cellStyle name="40% - Accent6 13 2" xfId="525" xr:uid="{00000000-0005-0000-0000-0000D4010000}"/>
    <cellStyle name="40% - Accent6 14" xfId="526" xr:uid="{00000000-0005-0000-0000-0000D5010000}"/>
    <cellStyle name="40% - Accent6 14 2" xfId="527" xr:uid="{00000000-0005-0000-0000-0000D6010000}"/>
    <cellStyle name="40% - Accent6 15" xfId="528" xr:uid="{00000000-0005-0000-0000-0000D7010000}"/>
    <cellStyle name="40% - Accent6 15 2" xfId="529" xr:uid="{00000000-0005-0000-0000-0000D8010000}"/>
    <cellStyle name="40% - Accent6 16" xfId="530" xr:uid="{00000000-0005-0000-0000-0000D9010000}"/>
    <cellStyle name="40% - Accent6 16 2" xfId="531" xr:uid="{00000000-0005-0000-0000-0000DA010000}"/>
    <cellStyle name="40% - Accent6 17" xfId="532" xr:uid="{00000000-0005-0000-0000-0000DB010000}"/>
    <cellStyle name="40% - Accent6 17 2" xfId="533" xr:uid="{00000000-0005-0000-0000-0000DC010000}"/>
    <cellStyle name="40% - Accent6 18" xfId="534" xr:uid="{00000000-0005-0000-0000-0000DD010000}"/>
    <cellStyle name="40% - Accent6 18 2" xfId="535" xr:uid="{00000000-0005-0000-0000-0000DE010000}"/>
    <cellStyle name="40% - Accent6 19" xfId="536" xr:uid="{00000000-0005-0000-0000-0000DF010000}"/>
    <cellStyle name="40% - Accent6 2" xfId="537" xr:uid="{00000000-0005-0000-0000-0000E0010000}"/>
    <cellStyle name="40% - Accent6 2 2" xfId="538" xr:uid="{00000000-0005-0000-0000-0000E1010000}"/>
    <cellStyle name="40% - Accent6 20" xfId="539" xr:uid="{00000000-0005-0000-0000-0000E2010000}"/>
    <cellStyle name="40% - Accent6 21" xfId="540" xr:uid="{00000000-0005-0000-0000-0000E3010000}"/>
    <cellStyle name="40% - Accent6 22" xfId="541" xr:uid="{00000000-0005-0000-0000-0000E4010000}"/>
    <cellStyle name="40% - Accent6 23" xfId="542" xr:uid="{00000000-0005-0000-0000-0000E5010000}"/>
    <cellStyle name="40% - Accent6 24" xfId="543" xr:uid="{00000000-0005-0000-0000-0000E6010000}"/>
    <cellStyle name="40% - Accent6 25" xfId="544" xr:uid="{00000000-0005-0000-0000-0000E7010000}"/>
    <cellStyle name="40% - Accent6 3" xfId="545" xr:uid="{00000000-0005-0000-0000-0000E8010000}"/>
    <cellStyle name="40% - Accent6 3 2" xfId="546" xr:uid="{00000000-0005-0000-0000-0000E9010000}"/>
    <cellStyle name="40% - Accent6 4" xfId="547" xr:uid="{00000000-0005-0000-0000-0000EA010000}"/>
    <cellStyle name="40% - Accent6 4 2" xfId="548" xr:uid="{00000000-0005-0000-0000-0000EB010000}"/>
    <cellStyle name="40% - Accent6 5" xfId="549" xr:uid="{00000000-0005-0000-0000-0000EC010000}"/>
    <cellStyle name="40% - Accent6 5 2" xfId="550" xr:uid="{00000000-0005-0000-0000-0000ED010000}"/>
    <cellStyle name="40% - Accent6 6" xfId="551" xr:uid="{00000000-0005-0000-0000-0000EE010000}"/>
    <cellStyle name="40% - Accent6 6 2" xfId="552" xr:uid="{00000000-0005-0000-0000-0000EF010000}"/>
    <cellStyle name="40% - Accent6 7" xfId="553" xr:uid="{00000000-0005-0000-0000-0000F0010000}"/>
    <cellStyle name="40% - Accent6 7 2" xfId="554" xr:uid="{00000000-0005-0000-0000-0000F1010000}"/>
    <cellStyle name="40% - Accent6 8" xfId="555" xr:uid="{00000000-0005-0000-0000-0000F2010000}"/>
    <cellStyle name="40% - Accent6 8 2" xfId="556" xr:uid="{00000000-0005-0000-0000-0000F3010000}"/>
    <cellStyle name="40% - Accent6 9" xfId="557" xr:uid="{00000000-0005-0000-0000-0000F4010000}"/>
    <cellStyle name="40% - Accent6 9 2" xfId="558" xr:uid="{00000000-0005-0000-0000-0000F5010000}"/>
    <cellStyle name="60% - Accent1 10" xfId="559" xr:uid="{00000000-0005-0000-0000-0000F6010000}"/>
    <cellStyle name="60% - Accent1 10 2" xfId="560" xr:uid="{00000000-0005-0000-0000-0000F7010000}"/>
    <cellStyle name="60% - Accent1 11" xfId="561" xr:uid="{00000000-0005-0000-0000-0000F8010000}"/>
    <cellStyle name="60% - Accent1 11 2" xfId="562" xr:uid="{00000000-0005-0000-0000-0000F9010000}"/>
    <cellStyle name="60% - Accent1 12" xfId="563" xr:uid="{00000000-0005-0000-0000-0000FA010000}"/>
    <cellStyle name="60% - Accent1 12 2" xfId="564" xr:uid="{00000000-0005-0000-0000-0000FB010000}"/>
    <cellStyle name="60% - Accent1 13" xfId="565" xr:uid="{00000000-0005-0000-0000-0000FC010000}"/>
    <cellStyle name="60% - Accent1 13 2" xfId="566" xr:uid="{00000000-0005-0000-0000-0000FD010000}"/>
    <cellStyle name="60% - Accent1 14" xfId="567" xr:uid="{00000000-0005-0000-0000-0000FE010000}"/>
    <cellStyle name="60% - Accent1 14 2" xfId="568" xr:uid="{00000000-0005-0000-0000-0000FF010000}"/>
    <cellStyle name="60% - Accent1 15" xfId="569" xr:uid="{00000000-0005-0000-0000-000000020000}"/>
    <cellStyle name="60% - Accent1 15 2" xfId="570" xr:uid="{00000000-0005-0000-0000-000001020000}"/>
    <cellStyle name="60% - Accent1 16" xfId="571" xr:uid="{00000000-0005-0000-0000-000002020000}"/>
    <cellStyle name="60% - Accent1 16 2" xfId="572" xr:uid="{00000000-0005-0000-0000-000003020000}"/>
    <cellStyle name="60% - Accent1 17" xfId="573" xr:uid="{00000000-0005-0000-0000-000004020000}"/>
    <cellStyle name="60% - Accent1 17 2" xfId="574" xr:uid="{00000000-0005-0000-0000-000005020000}"/>
    <cellStyle name="60% - Accent1 18" xfId="575" xr:uid="{00000000-0005-0000-0000-000006020000}"/>
    <cellStyle name="60% - Accent1 18 2" xfId="576" xr:uid="{00000000-0005-0000-0000-000007020000}"/>
    <cellStyle name="60% - Accent1 19" xfId="577" xr:uid="{00000000-0005-0000-0000-000008020000}"/>
    <cellStyle name="60% - Accent1 2" xfId="578" xr:uid="{00000000-0005-0000-0000-000009020000}"/>
    <cellStyle name="60% - Accent1 2 2" xfId="579" xr:uid="{00000000-0005-0000-0000-00000A020000}"/>
    <cellStyle name="60% - Accent1 20" xfId="580" xr:uid="{00000000-0005-0000-0000-00000B020000}"/>
    <cellStyle name="60% - Accent1 21" xfId="581" xr:uid="{00000000-0005-0000-0000-00000C020000}"/>
    <cellStyle name="60% - Accent1 22" xfId="582" xr:uid="{00000000-0005-0000-0000-00000D020000}"/>
    <cellStyle name="60% - Accent1 23" xfId="583" xr:uid="{00000000-0005-0000-0000-00000E020000}"/>
    <cellStyle name="60% - Accent1 24" xfId="584" xr:uid="{00000000-0005-0000-0000-00000F020000}"/>
    <cellStyle name="60% - Accent1 25" xfId="585" xr:uid="{00000000-0005-0000-0000-000010020000}"/>
    <cellStyle name="60% - Accent1 3" xfId="586" xr:uid="{00000000-0005-0000-0000-000011020000}"/>
    <cellStyle name="60% - Accent1 3 2" xfId="587" xr:uid="{00000000-0005-0000-0000-000012020000}"/>
    <cellStyle name="60% - Accent1 4" xfId="588" xr:uid="{00000000-0005-0000-0000-000013020000}"/>
    <cellStyle name="60% - Accent1 4 2" xfId="589" xr:uid="{00000000-0005-0000-0000-000014020000}"/>
    <cellStyle name="60% - Accent1 5" xfId="590" xr:uid="{00000000-0005-0000-0000-000015020000}"/>
    <cellStyle name="60% - Accent1 5 2" xfId="591" xr:uid="{00000000-0005-0000-0000-000016020000}"/>
    <cellStyle name="60% - Accent1 6" xfId="592" xr:uid="{00000000-0005-0000-0000-000017020000}"/>
    <cellStyle name="60% - Accent1 6 2" xfId="593" xr:uid="{00000000-0005-0000-0000-000018020000}"/>
    <cellStyle name="60% - Accent1 7" xfId="594" xr:uid="{00000000-0005-0000-0000-000019020000}"/>
    <cellStyle name="60% - Accent1 7 2" xfId="595" xr:uid="{00000000-0005-0000-0000-00001A020000}"/>
    <cellStyle name="60% - Accent1 8" xfId="596" xr:uid="{00000000-0005-0000-0000-00001B020000}"/>
    <cellStyle name="60% - Accent1 8 2" xfId="597" xr:uid="{00000000-0005-0000-0000-00001C020000}"/>
    <cellStyle name="60% - Accent1 9" xfId="598" xr:uid="{00000000-0005-0000-0000-00001D020000}"/>
    <cellStyle name="60% - Accent1 9 2" xfId="599" xr:uid="{00000000-0005-0000-0000-00001E020000}"/>
    <cellStyle name="60% - Accent2 10" xfId="600" xr:uid="{00000000-0005-0000-0000-00001F020000}"/>
    <cellStyle name="60% - Accent2 10 2" xfId="601" xr:uid="{00000000-0005-0000-0000-000020020000}"/>
    <cellStyle name="60% - Accent2 11" xfId="602" xr:uid="{00000000-0005-0000-0000-000021020000}"/>
    <cellStyle name="60% - Accent2 11 2" xfId="603" xr:uid="{00000000-0005-0000-0000-000022020000}"/>
    <cellStyle name="60% - Accent2 12" xfId="604" xr:uid="{00000000-0005-0000-0000-000023020000}"/>
    <cellStyle name="60% - Accent2 12 2" xfId="605" xr:uid="{00000000-0005-0000-0000-000024020000}"/>
    <cellStyle name="60% - Accent2 13" xfId="606" xr:uid="{00000000-0005-0000-0000-000025020000}"/>
    <cellStyle name="60% - Accent2 13 2" xfId="607" xr:uid="{00000000-0005-0000-0000-000026020000}"/>
    <cellStyle name="60% - Accent2 14" xfId="608" xr:uid="{00000000-0005-0000-0000-000027020000}"/>
    <cellStyle name="60% - Accent2 14 2" xfId="609" xr:uid="{00000000-0005-0000-0000-000028020000}"/>
    <cellStyle name="60% - Accent2 15" xfId="610" xr:uid="{00000000-0005-0000-0000-000029020000}"/>
    <cellStyle name="60% - Accent2 15 2" xfId="611" xr:uid="{00000000-0005-0000-0000-00002A020000}"/>
    <cellStyle name="60% - Accent2 16" xfId="612" xr:uid="{00000000-0005-0000-0000-00002B020000}"/>
    <cellStyle name="60% - Accent2 16 2" xfId="613" xr:uid="{00000000-0005-0000-0000-00002C020000}"/>
    <cellStyle name="60% - Accent2 17" xfId="614" xr:uid="{00000000-0005-0000-0000-00002D020000}"/>
    <cellStyle name="60% - Accent2 17 2" xfId="615" xr:uid="{00000000-0005-0000-0000-00002E020000}"/>
    <cellStyle name="60% - Accent2 18" xfId="616" xr:uid="{00000000-0005-0000-0000-00002F020000}"/>
    <cellStyle name="60% - Accent2 18 2" xfId="617" xr:uid="{00000000-0005-0000-0000-000030020000}"/>
    <cellStyle name="60% - Accent2 19" xfId="618" xr:uid="{00000000-0005-0000-0000-000031020000}"/>
    <cellStyle name="60% - Accent2 2" xfId="619" xr:uid="{00000000-0005-0000-0000-000032020000}"/>
    <cellStyle name="60% - Accent2 2 2" xfId="620" xr:uid="{00000000-0005-0000-0000-000033020000}"/>
    <cellStyle name="60% - Accent2 20" xfId="621" xr:uid="{00000000-0005-0000-0000-000034020000}"/>
    <cellStyle name="60% - Accent2 21" xfId="622" xr:uid="{00000000-0005-0000-0000-000035020000}"/>
    <cellStyle name="60% - Accent2 22" xfId="623" xr:uid="{00000000-0005-0000-0000-000036020000}"/>
    <cellStyle name="60% - Accent2 23" xfId="624" xr:uid="{00000000-0005-0000-0000-000037020000}"/>
    <cellStyle name="60% - Accent2 24" xfId="625" xr:uid="{00000000-0005-0000-0000-000038020000}"/>
    <cellStyle name="60% - Accent2 25" xfId="626" xr:uid="{00000000-0005-0000-0000-000039020000}"/>
    <cellStyle name="60% - Accent2 3" xfId="627" xr:uid="{00000000-0005-0000-0000-00003A020000}"/>
    <cellStyle name="60% - Accent2 3 2" xfId="628" xr:uid="{00000000-0005-0000-0000-00003B020000}"/>
    <cellStyle name="60% - Accent2 4" xfId="629" xr:uid="{00000000-0005-0000-0000-00003C020000}"/>
    <cellStyle name="60% - Accent2 4 2" xfId="630" xr:uid="{00000000-0005-0000-0000-00003D020000}"/>
    <cellStyle name="60% - Accent2 5" xfId="631" xr:uid="{00000000-0005-0000-0000-00003E020000}"/>
    <cellStyle name="60% - Accent2 5 2" xfId="632" xr:uid="{00000000-0005-0000-0000-00003F020000}"/>
    <cellStyle name="60% - Accent2 6" xfId="633" xr:uid="{00000000-0005-0000-0000-000040020000}"/>
    <cellStyle name="60% - Accent2 6 2" xfId="634" xr:uid="{00000000-0005-0000-0000-000041020000}"/>
    <cellStyle name="60% - Accent2 7" xfId="635" xr:uid="{00000000-0005-0000-0000-000042020000}"/>
    <cellStyle name="60% - Accent2 7 2" xfId="636" xr:uid="{00000000-0005-0000-0000-000043020000}"/>
    <cellStyle name="60% - Accent2 8" xfId="637" xr:uid="{00000000-0005-0000-0000-000044020000}"/>
    <cellStyle name="60% - Accent2 8 2" xfId="638" xr:uid="{00000000-0005-0000-0000-000045020000}"/>
    <cellStyle name="60% - Accent2 9" xfId="639" xr:uid="{00000000-0005-0000-0000-000046020000}"/>
    <cellStyle name="60% - Accent2 9 2" xfId="640" xr:uid="{00000000-0005-0000-0000-000047020000}"/>
    <cellStyle name="60% - Accent3 10" xfId="641" xr:uid="{00000000-0005-0000-0000-000048020000}"/>
    <cellStyle name="60% - Accent3 10 2" xfId="642" xr:uid="{00000000-0005-0000-0000-000049020000}"/>
    <cellStyle name="60% - Accent3 11" xfId="643" xr:uid="{00000000-0005-0000-0000-00004A020000}"/>
    <cellStyle name="60% - Accent3 11 2" xfId="644" xr:uid="{00000000-0005-0000-0000-00004B020000}"/>
    <cellStyle name="60% - Accent3 12" xfId="645" xr:uid="{00000000-0005-0000-0000-00004C020000}"/>
    <cellStyle name="60% - Accent3 12 2" xfId="646" xr:uid="{00000000-0005-0000-0000-00004D020000}"/>
    <cellStyle name="60% - Accent3 13" xfId="647" xr:uid="{00000000-0005-0000-0000-00004E020000}"/>
    <cellStyle name="60% - Accent3 13 2" xfId="648" xr:uid="{00000000-0005-0000-0000-00004F020000}"/>
    <cellStyle name="60% - Accent3 14" xfId="649" xr:uid="{00000000-0005-0000-0000-000050020000}"/>
    <cellStyle name="60% - Accent3 14 2" xfId="650" xr:uid="{00000000-0005-0000-0000-000051020000}"/>
    <cellStyle name="60% - Accent3 15" xfId="651" xr:uid="{00000000-0005-0000-0000-000052020000}"/>
    <cellStyle name="60% - Accent3 15 2" xfId="652" xr:uid="{00000000-0005-0000-0000-000053020000}"/>
    <cellStyle name="60% - Accent3 16" xfId="653" xr:uid="{00000000-0005-0000-0000-000054020000}"/>
    <cellStyle name="60% - Accent3 16 2" xfId="654" xr:uid="{00000000-0005-0000-0000-000055020000}"/>
    <cellStyle name="60% - Accent3 17" xfId="655" xr:uid="{00000000-0005-0000-0000-000056020000}"/>
    <cellStyle name="60% - Accent3 17 2" xfId="656" xr:uid="{00000000-0005-0000-0000-000057020000}"/>
    <cellStyle name="60% - Accent3 18" xfId="657" xr:uid="{00000000-0005-0000-0000-000058020000}"/>
    <cellStyle name="60% - Accent3 18 2" xfId="658" xr:uid="{00000000-0005-0000-0000-000059020000}"/>
    <cellStyle name="60% - Accent3 19" xfId="659" xr:uid="{00000000-0005-0000-0000-00005A020000}"/>
    <cellStyle name="60% - Accent3 2" xfId="660" xr:uid="{00000000-0005-0000-0000-00005B020000}"/>
    <cellStyle name="60% - Accent3 2 2" xfId="661" xr:uid="{00000000-0005-0000-0000-00005C020000}"/>
    <cellStyle name="60% - Accent3 20" xfId="662" xr:uid="{00000000-0005-0000-0000-00005D020000}"/>
    <cellStyle name="60% - Accent3 21" xfId="663" xr:uid="{00000000-0005-0000-0000-00005E020000}"/>
    <cellStyle name="60% - Accent3 22" xfId="664" xr:uid="{00000000-0005-0000-0000-00005F020000}"/>
    <cellStyle name="60% - Accent3 23" xfId="665" xr:uid="{00000000-0005-0000-0000-000060020000}"/>
    <cellStyle name="60% - Accent3 24" xfId="666" xr:uid="{00000000-0005-0000-0000-000061020000}"/>
    <cellStyle name="60% - Accent3 25" xfId="667" xr:uid="{00000000-0005-0000-0000-000062020000}"/>
    <cellStyle name="60% - Accent3 3" xfId="668" xr:uid="{00000000-0005-0000-0000-000063020000}"/>
    <cellStyle name="60% - Accent3 3 2" xfId="669" xr:uid="{00000000-0005-0000-0000-000064020000}"/>
    <cellStyle name="60% - Accent3 4" xfId="670" xr:uid="{00000000-0005-0000-0000-000065020000}"/>
    <cellStyle name="60% - Accent3 4 2" xfId="671" xr:uid="{00000000-0005-0000-0000-000066020000}"/>
    <cellStyle name="60% - Accent3 5" xfId="672" xr:uid="{00000000-0005-0000-0000-000067020000}"/>
    <cellStyle name="60% - Accent3 5 2" xfId="673" xr:uid="{00000000-0005-0000-0000-000068020000}"/>
    <cellStyle name="60% - Accent3 6" xfId="674" xr:uid="{00000000-0005-0000-0000-000069020000}"/>
    <cellStyle name="60% - Accent3 6 2" xfId="675" xr:uid="{00000000-0005-0000-0000-00006A020000}"/>
    <cellStyle name="60% - Accent3 7" xfId="676" xr:uid="{00000000-0005-0000-0000-00006B020000}"/>
    <cellStyle name="60% - Accent3 7 2" xfId="677" xr:uid="{00000000-0005-0000-0000-00006C020000}"/>
    <cellStyle name="60% - Accent3 8" xfId="678" xr:uid="{00000000-0005-0000-0000-00006D020000}"/>
    <cellStyle name="60% - Accent3 8 2" xfId="679" xr:uid="{00000000-0005-0000-0000-00006E020000}"/>
    <cellStyle name="60% - Accent3 9" xfId="680" xr:uid="{00000000-0005-0000-0000-00006F020000}"/>
    <cellStyle name="60% - Accent3 9 2" xfId="681" xr:uid="{00000000-0005-0000-0000-000070020000}"/>
    <cellStyle name="60% - Accent4 10" xfId="682" xr:uid="{00000000-0005-0000-0000-000071020000}"/>
    <cellStyle name="60% - Accent4 10 2" xfId="683" xr:uid="{00000000-0005-0000-0000-000072020000}"/>
    <cellStyle name="60% - Accent4 11" xfId="684" xr:uid="{00000000-0005-0000-0000-000073020000}"/>
    <cellStyle name="60% - Accent4 11 2" xfId="685" xr:uid="{00000000-0005-0000-0000-000074020000}"/>
    <cellStyle name="60% - Accent4 12" xfId="686" xr:uid="{00000000-0005-0000-0000-000075020000}"/>
    <cellStyle name="60% - Accent4 12 2" xfId="687" xr:uid="{00000000-0005-0000-0000-000076020000}"/>
    <cellStyle name="60% - Accent4 13" xfId="688" xr:uid="{00000000-0005-0000-0000-000077020000}"/>
    <cellStyle name="60% - Accent4 13 2" xfId="689" xr:uid="{00000000-0005-0000-0000-000078020000}"/>
    <cellStyle name="60% - Accent4 14" xfId="690" xr:uid="{00000000-0005-0000-0000-000079020000}"/>
    <cellStyle name="60% - Accent4 14 2" xfId="691" xr:uid="{00000000-0005-0000-0000-00007A020000}"/>
    <cellStyle name="60% - Accent4 15" xfId="692" xr:uid="{00000000-0005-0000-0000-00007B020000}"/>
    <cellStyle name="60% - Accent4 15 2" xfId="693" xr:uid="{00000000-0005-0000-0000-00007C020000}"/>
    <cellStyle name="60% - Accent4 16" xfId="694" xr:uid="{00000000-0005-0000-0000-00007D020000}"/>
    <cellStyle name="60% - Accent4 16 2" xfId="695" xr:uid="{00000000-0005-0000-0000-00007E020000}"/>
    <cellStyle name="60% - Accent4 17" xfId="696" xr:uid="{00000000-0005-0000-0000-00007F020000}"/>
    <cellStyle name="60% - Accent4 17 2" xfId="697" xr:uid="{00000000-0005-0000-0000-000080020000}"/>
    <cellStyle name="60% - Accent4 18" xfId="698" xr:uid="{00000000-0005-0000-0000-000081020000}"/>
    <cellStyle name="60% - Accent4 18 2" xfId="699" xr:uid="{00000000-0005-0000-0000-000082020000}"/>
    <cellStyle name="60% - Accent4 19" xfId="700" xr:uid="{00000000-0005-0000-0000-000083020000}"/>
    <cellStyle name="60% - Accent4 2" xfId="701" xr:uid="{00000000-0005-0000-0000-000084020000}"/>
    <cellStyle name="60% - Accent4 2 2" xfId="702" xr:uid="{00000000-0005-0000-0000-000085020000}"/>
    <cellStyle name="60% - Accent4 20" xfId="703" xr:uid="{00000000-0005-0000-0000-000086020000}"/>
    <cellStyle name="60% - Accent4 21" xfId="704" xr:uid="{00000000-0005-0000-0000-000087020000}"/>
    <cellStyle name="60% - Accent4 22" xfId="705" xr:uid="{00000000-0005-0000-0000-000088020000}"/>
    <cellStyle name="60% - Accent4 23" xfId="706" xr:uid="{00000000-0005-0000-0000-000089020000}"/>
    <cellStyle name="60% - Accent4 24" xfId="707" xr:uid="{00000000-0005-0000-0000-00008A020000}"/>
    <cellStyle name="60% - Accent4 25" xfId="708" xr:uid="{00000000-0005-0000-0000-00008B020000}"/>
    <cellStyle name="60% - Accent4 3" xfId="709" xr:uid="{00000000-0005-0000-0000-00008C020000}"/>
    <cellStyle name="60% - Accent4 3 2" xfId="710" xr:uid="{00000000-0005-0000-0000-00008D020000}"/>
    <cellStyle name="60% - Accent4 4" xfId="711" xr:uid="{00000000-0005-0000-0000-00008E020000}"/>
    <cellStyle name="60% - Accent4 4 2" xfId="712" xr:uid="{00000000-0005-0000-0000-00008F020000}"/>
    <cellStyle name="60% - Accent4 5" xfId="713" xr:uid="{00000000-0005-0000-0000-000090020000}"/>
    <cellStyle name="60% - Accent4 5 2" xfId="714" xr:uid="{00000000-0005-0000-0000-000091020000}"/>
    <cellStyle name="60% - Accent4 6" xfId="715" xr:uid="{00000000-0005-0000-0000-000092020000}"/>
    <cellStyle name="60% - Accent4 6 2" xfId="716" xr:uid="{00000000-0005-0000-0000-000093020000}"/>
    <cellStyle name="60% - Accent4 7" xfId="717" xr:uid="{00000000-0005-0000-0000-000094020000}"/>
    <cellStyle name="60% - Accent4 7 2" xfId="718" xr:uid="{00000000-0005-0000-0000-000095020000}"/>
    <cellStyle name="60% - Accent4 8" xfId="719" xr:uid="{00000000-0005-0000-0000-000096020000}"/>
    <cellStyle name="60% - Accent4 8 2" xfId="720" xr:uid="{00000000-0005-0000-0000-000097020000}"/>
    <cellStyle name="60% - Accent4 9" xfId="721" xr:uid="{00000000-0005-0000-0000-000098020000}"/>
    <cellStyle name="60% - Accent4 9 2" xfId="722" xr:uid="{00000000-0005-0000-0000-000099020000}"/>
    <cellStyle name="60% - Accent5 10" xfId="723" xr:uid="{00000000-0005-0000-0000-00009A020000}"/>
    <cellStyle name="60% - Accent5 10 2" xfId="724" xr:uid="{00000000-0005-0000-0000-00009B020000}"/>
    <cellStyle name="60% - Accent5 11" xfId="725" xr:uid="{00000000-0005-0000-0000-00009C020000}"/>
    <cellStyle name="60% - Accent5 11 2" xfId="726" xr:uid="{00000000-0005-0000-0000-00009D020000}"/>
    <cellStyle name="60% - Accent5 12" xfId="727" xr:uid="{00000000-0005-0000-0000-00009E020000}"/>
    <cellStyle name="60% - Accent5 12 2" xfId="728" xr:uid="{00000000-0005-0000-0000-00009F020000}"/>
    <cellStyle name="60% - Accent5 13" xfId="729" xr:uid="{00000000-0005-0000-0000-0000A0020000}"/>
    <cellStyle name="60% - Accent5 13 2" xfId="730" xr:uid="{00000000-0005-0000-0000-0000A1020000}"/>
    <cellStyle name="60% - Accent5 14" xfId="731" xr:uid="{00000000-0005-0000-0000-0000A2020000}"/>
    <cellStyle name="60% - Accent5 14 2" xfId="732" xr:uid="{00000000-0005-0000-0000-0000A3020000}"/>
    <cellStyle name="60% - Accent5 15" xfId="733" xr:uid="{00000000-0005-0000-0000-0000A4020000}"/>
    <cellStyle name="60% - Accent5 15 2" xfId="734" xr:uid="{00000000-0005-0000-0000-0000A5020000}"/>
    <cellStyle name="60% - Accent5 16" xfId="735" xr:uid="{00000000-0005-0000-0000-0000A6020000}"/>
    <cellStyle name="60% - Accent5 16 2" xfId="736" xr:uid="{00000000-0005-0000-0000-0000A7020000}"/>
    <cellStyle name="60% - Accent5 17" xfId="737" xr:uid="{00000000-0005-0000-0000-0000A8020000}"/>
    <cellStyle name="60% - Accent5 17 2" xfId="738" xr:uid="{00000000-0005-0000-0000-0000A9020000}"/>
    <cellStyle name="60% - Accent5 18" xfId="739" xr:uid="{00000000-0005-0000-0000-0000AA020000}"/>
    <cellStyle name="60% - Accent5 18 2" xfId="740" xr:uid="{00000000-0005-0000-0000-0000AB020000}"/>
    <cellStyle name="60% - Accent5 19" xfId="741" xr:uid="{00000000-0005-0000-0000-0000AC020000}"/>
    <cellStyle name="60% - Accent5 2" xfId="742" xr:uid="{00000000-0005-0000-0000-0000AD020000}"/>
    <cellStyle name="60% - Accent5 2 2" xfId="743" xr:uid="{00000000-0005-0000-0000-0000AE020000}"/>
    <cellStyle name="60% - Accent5 20" xfId="744" xr:uid="{00000000-0005-0000-0000-0000AF020000}"/>
    <cellStyle name="60% - Accent5 21" xfId="745" xr:uid="{00000000-0005-0000-0000-0000B0020000}"/>
    <cellStyle name="60% - Accent5 22" xfId="746" xr:uid="{00000000-0005-0000-0000-0000B1020000}"/>
    <cellStyle name="60% - Accent5 23" xfId="747" xr:uid="{00000000-0005-0000-0000-0000B2020000}"/>
    <cellStyle name="60% - Accent5 24" xfId="748" xr:uid="{00000000-0005-0000-0000-0000B3020000}"/>
    <cellStyle name="60% - Accent5 25" xfId="749" xr:uid="{00000000-0005-0000-0000-0000B4020000}"/>
    <cellStyle name="60% - Accent5 3" xfId="750" xr:uid="{00000000-0005-0000-0000-0000B5020000}"/>
    <cellStyle name="60% - Accent5 3 2" xfId="751" xr:uid="{00000000-0005-0000-0000-0000B6020000}"/>
    <cellStyle name="60% - Accent5 4" xfId="752" xr:uid="{00000000-0005-0000-0000-0000B7020000}"/>
    <cellStyle name="60% - Accent5 4 2" xfId="753" xr:uid="{00000000-0005-0000-0000-0000B8020000}"/>
    <cellStyle name="60% - Accent5 5" xfId="754" xr:uid="{00000000-0005-0000-0000-0000B9020000}"/>
    <cellStyle name="60% - Accent5 5 2" xfId="755" xr:uid="{00000000-0005-0000-0000-0000BA020000}"/>
    <cellStyle name="60% - Accent5 6" xfId="756" xr:uid="{00000000-0005-0000-0000-0000BB020000}"/>
    <cellStyle name="60% - Accent5 6 2" xfId="757" xr:uid="{00000000-0005-0000-0000-0000BC020000}"/>
    <cellStyle name="60% - Accent5 7" xfId="758" xr:uid="{00000000-0005-0000-0000-0000BD020000}"/>
    <cellStyle name="60% - Accent5 7 2" xfId="759" xr:uid="{00000000-0005-0000-0000-0000BE020000}"/>
    <cellStyle name="60% - Accent5 8" xfId="760" xr:uid="{00000000-0005-0000-0000-0000BF020000}"/>
    <cellStyle name="60% - Accent5 8 2" xfId="761" xr:uid="{00000000-0005-0000-0000-0000C0020000}"/>
    <cellStyle name="60% - Accent5 9" xfId="762" xr:uid="{00000000-0005-0000-0000-0000C1020000}"/>
    <cellStyle name="60% - Accent5 9 2" xfId="763" xr:uid="{00000000-0005-0000-0000-0000C2020000}"/>
    <cellStyle name="60% - Accent6 10" xfId="764" xr:uid="{00000000-0005-0000-0000-0000C3020000}"/>
    <cellStyle name="60% - Accent6 10 2" xfId="765" xr:uid="{00000000-0005-0000-0000-0000C4020000}"/>
    <cellStyle name="60% - Accent6 11" xfId="766" xr:uid="{00000000-0005-0000-0000-0000C5020000}"/>
    <cellStyle name="60% - Accent6 11 2" xfId="767" xr:uid="{00000000-0005-0000-0000-0000C6020000}"/>
    <cellStyle name="60% - Accent6 12" xfId="768" xr:uid="{00000000-0005-0000-0000-0000C7020000}"/>
    <cellStyle name="60% - Accent6 12 2" xfId="769" xr:uid="{00000000-0005-0000-0000-0000C8020000}"/>
    <cellStyle name="60% - Accent6 13" xfId="770" xr:uid="{00000000-0005-0000-0000-0000C9020000}"/>
    <cellStyle name="60% - Accent6 13 2" xfId="771" xr:uid="{00000000-0005-0000-0000-0000CA020000}"/>
    <cellStyle name="60% - Accent6 14" xfId="772" xr:uid="{00000000-0005-0000-0000-0000CB020000}"/>
    <cellStyle name="60% - Accent6 14 2" xfId="773" xr:uid="{00000000-0005-0000-0000-0000CC020000}"/>
    <cellStyle name="60% - Accent6 15" xfId="774" xr:uid="{00000000-0005-0000-0000-0000CD020000}"/>
    <cellStyle name="60% - Accent6 15 2" xfId="775" xr:uid="{00000000-0005-0000-0000-0000CE020000}"/>
    <cellStyle name="60% - Accent6 16" xfId="776" xr:uid="{00000000-0005-0000-0000-0000CF020000}"/>
    <cellStyle name="60% - Accent6 16 2" xfId="777" xr:uid="{00000000-0005-0000-0000-0000D0020000}"/>
    <cellStyle name="60% - Accent6 17" xfId="778" xr:uid="{00000000-0005-0000-0000-0000D1020000}"/>
    <cellStyle name="60% - Accent6 17 2" xfId="779" xr:uid="{00000000-0005-0000-0000-0000D2020000}"/>
    <cellStyle name="60% - Accent6 18" xfId="780" xr:uid="{00000000-0005-0000-0000-0000D3020000}"/>
    <cellStyle name="60% - Accent6 18 2" xfId="781" xr:uid="{00000000-0005-0000-0000-0000D4020000}"/>
    <cellStyle name="60% - Accent6 19" xfId="782" xr:uid="{00000000-0005-0000-0000-0000D5020000}"/>
    <cellStyle name="60% - Accent6 2" xfId="783" xr:uid="{00000000-0005-0000-0000-0000D6020000}"/>
    <cellStyle name="60% - Accent6 2 2" xfId="784" xr:uid="{00000000-0005-0000-0000-0000D7020000}"/>
    <cellStyle name="60% - Accent6 20" xfId="785" xr:uid="{00000000-0005-0000-0000-0000D8020000}"/>
    <cellStyle name="60% - Accent6 21" xfId="786" xr:uid="{00000000-0005-0000-0000-0000D9020000}"/>
    <cellStyle name="60% - Accent6 22" xfId="787" xr:uid="{00000000-0005-0000-0000-0000DA020000}"/>
    <cellStyle name="60% - Accent6 23" xfId="788" xr:uid="{00000000-0005-0000-0000-0000DB020000}"/>
    <cellStyle name="60% - Accent6 24" xfId="789" xr:uid="{00000000-0005-0000-0000-0000DC020000}"/>
    <cellStyle name="60% - Accent6 25" xfId="790" xr:uid="{00000000-0005-0000-0000-0000DD020000}"/>
    <cellStyle name="60% - Accent6 3" xfId="791" xr:uid="{00000000-0005-0000-0000-0000DE020000}"/>
    <cellStyle name="60% - Accent6 3 2" xfId="792" xr:uid="{00000000-0005-0000-0000-0000DF020000}"/>
    <cellStyle name="60% - Accent6 4" xfId="793" xr:uid="{00000000-0005-0000-0000-0000E0020000}"/>
    <cellStyle name="60% - Accent6 4 2" xfId="794" xr:uid="{00000000-0005-0000-0000-0000E1020000}"/>
    <cellStyle name="60% - Accent6 5" xfId="795" xr:uid="{00000000-0005-0000-0000-0000E2020000}"/>
    <cellStyle name="60% - Accent6 5 2" xfId="796" xr:uid="{00000000-0005-0000-0000-0000E3020000}"/>
    <cellStyle name="60% - Accent6 6" xfId="797" xr:uid="{00000000-0005-0000-0000-0000E4020000}"/>
    <cellStyle name="60% - Accent6 6 2" xfId="798" xr:uid="{00000000-0005-0000-0000-0000E5020000}"/>
    <cellStyle name="60% - Accent6 7" xfId="799" xr:uid="{00000000-0005-0000-0000-0000E6020000}"/>
    <cellStyle name="60% - Accent6 7 2" xfId="800" xr:uid="{00000000-0005-0000-0000-0000E7020000}"/>
    <cellStyle name="60% - Accent6 8" xfId="801" xr:uid="{00000000-0005-0000-0000-0000E8020000}"/>
    <cellStyle name="60% - Accent6 8 2" xfId="802" xr:uid="{00000000-0005-0000-0000-0000E9020000}"/>
    <cellStyle name="60% - Accent6 9" xfId="803" xr:uid="{00000000-0005-0000-0000-0000EA020000}"/>
    <cellStyle name="60% - Accent6 9 2" xfId="804" xr:uid="{00000000-0005-0000-0000-0000EB020000}"/>
    <cellStyle name="75" xfId="805" xr:uid="{00000000-0005-0000-0000-0000EC020000}"/>
    <cellStyle name="A" xfId="806" xr:uid="{00000000-0005-0000-0000-0000ED020000}"/>
    <cellStyle name="abc" xfId="807" xr:uid="{00000000-0005-0000-0000-0000EE020000}"/>
    <cellStyle name="Accent1 10" xfId="808" xr:uid="{00000000-0005-0000-0000-0000EF020000}"/>
    <cellStyle name="Accent1 10 2" xfId="809" xr:uid="{00000000-0005-0000-0000-0000F0020000}"/>
    <cellStyle name="Accent1 11" xfId="810" xr:uid="{00000000-0005-0000-0000-0000F1020000}"/>
    <cellStyle name="Accent1 11 2" xfId="811" xr:uid="{00000000-0005-0000-0000-0000F2020000}"/>
    <cellStyle name="Accent1 12" xfId="812" xr:uid="{00000000-0005-0000-0000-0000F3020000}"/>
    <cellStyle name="Accent1 12 2" xfId="813" xr:uid="{00000000-0005-0000-0000-0000F4020000}"/>
    <cellStyle name="Accent1 13" xfId="814" xr:uid="{00000000-0005-0000-0000-0000F5020000}"/>
    <cellStyle name="Accent1 13 2" xfId="815" xr:uid="{00000000-0005-0000-0000-0000F6020000}"/>
    <cellStyle name="Accent1 14" xfId="816" xr:uid="{00000000-0005-0000-0000-0000F7020000}"/>
    <cellStyle name="Accent1 14 2" xfId="817" xr:uid="{00000000-0005-0000-0000-0000F8020000}"/>
    <cellStyle name="Accent1 15" xfId="818" xr:uid="{00000000-0005-0000-0000-0000F9020000}"/>
    <cellStyle name="Accent1 15 2" xfId="819" xr:uid="{00000000-0005-0000-0000-0000FA020000}"/>
    <cellStyle name="Accent1 16" xfId="820" xr:uid="{00000000-0005-0000-0000-0000FB020000}"/>
    <cellStyle name="Accent1 16 2" xfId="821" xr:uid="{00000000-0005-0000-0000-0000FC020000}"/>
    <cellStyle name="Accent1 17" xfId="822" xr:uid="{00000000-0005-0000-0000-0000FD020000}"/>
    <cellStyle name="Accent1 17 2" xfId="823" xr:uid="{00000000-0005-0000-0000-0000FE020000}"/>
    <cellStyle name="Accent1 18" xfId="824" xr:uid="{00000000-0005-0000-0000-0000FF020000}"/>
    <cellStyle name="Accent1 18 2" xfId="825" xr:uid="{00000000-0005-0000-0000-000000030000}"/>
    <cellStyle name="Accent1 19" xfId="826" xr:uid="{00000000-0005-0000-0000-000001030000}"/>
    <cellStyle name="Accent1 2" xfId="827" xr:uid="{00000000-0005-0000-0000-000002030000}"/>
    <cellStyle name="Accent1 2 2" xfId="828" xr:uid="{00000000-0005-0000-0000-000003030000}"/>
    <cellStyle name="Accent1 20" xfId="829" xr:uid="{00000000-0005-0000-0000-000004030000}"/>
    <cellStyle name="Accent1 21" xfId="830" xr:uid="{00000000-0005-0000-0000-000005030000}"/>
    <cellStyle name="Accent1 22" xfId="831" xr:uid="{00000000-0005-0000-0000-000006030000}"/>
    <cellStyle name="Accent1 23" xfId="832" xr:uid="{00000000-0005-0000-0000-000007030000}"/>
    <cellStyle name="Accent1 24" xfId="833" xr:uid="{00000000-0005-0000-0000-000008030000}"/>
    <cellStyle name="Accent1 25" xfId="834" xr:uid="{00000000-0005-0000-0000-000009030000}"/>
    <cellStyle name="Accent1 3" xfId="835" xr:uid="{00000000-0005-0000-0000-00000A030000}"/>
    <cellStyle name="Accent1 3 2" xfId="836" xr:uid="{00000000-0005-0000-0000-00000B030000}"/>
    <cellStyle name="Accent1 4" xfId="837" xr:uid="{00000000-0005-0000-0000-00000C030000}"/>
    <cellStyle name="Accent1 4 2" xfId="838" xr:uid="{00000000-0005-0000-0000-00000D030000}"/>
    <cellStyle name="Accent1 5" xfId="839" xr:uid="{00000000-0005-0000-0000-00000E030000}"/>
    <cellStyle name="Accent1 5 2" xfId="840" xr:uid="{00000000-0005-0000-0000-00000F030000}"/>
    <cellStyle name="Accent1 6" xfId="841" xr:uid="{00000000-0005-0000-0000-000010030000}"/>
    <cellStyle name="Accent1 6 2" xfId="842" xr:uid="{00000000-0005-0000-0000-000011030000}"/>
    <cellStyle name="Accent1 7" xfId="843" xr:uid="{00000000-0005-0000-0000-000012030000}"/>
    <cellStyle name="Accent1 7 2" xfId="844" xr:uid="{00000000-0005-0000-0000-000013030000}"/>
    <cellStyle name="Accent1 8" xfId="845" xr:uid="{00000000-0005-0000-0000-000014030000}"/>
    <cellStyle name="Accent1 8 2" xfId="846" xr:uid="{00000000-0005-0000-0000-000015030000}"/>
    <cellStyle name="Accent1 9" xfId="847" xr:uid="{00000000-0005-0000-0000-000016030000}"/>
    <cellStyle name="Accent1 9 2" xfId="848" xr:uid="{00000000-0005-0000-0000-000017030000}"/>
    <cellStyle name="Accent2 10" xfId="849" xr:uid="{00000000-0005-0000-0000-000018030000}"/>
    <cellStyle name="Accent2 10 2" xfId="850" xr:uid="{00000000-0005-0000-0000-000019030000}"/>
    <cellStyle name="Accent2 11" xfId="851" xr:uid="{00000000-0005-0000-0000-00001A030000}"/>
    <cellStyle name="Accent2 11 2" xfId="852" xr:uid="{00000000-0005-0000-0000-00001B030000}"/>
    <cellStyle name="Accent2 12" xfId="853" xr:uid="{00000000-0005-0000-0000-00001C030000}"/>
    <cellStyle name="Accent2 12 2" xfId="854" xr:uid="{00000000-0005-0000-0000-00001D030000}"/>
    <cellStyle name="Accent2 13" xfId="855" xr:uid="{00000000-0005-0000-0000-00001E030000}"/>
    <cellStyle name="Accent2 13 2" xfId="856" xr:uid="{00000000-0005-0000-0000-00001F030000}"/>
    <cellStyle name="Accent2 14" xfId="857" xr:uid="{00000000-0005-0000-0000-000020030000}"/>
    <cellStyle name="Accent2 14 2" xfId="858" xr:uid="{00000000-0005-0000-0000-000021030000}"/>
    <cellStyle name="Accent2 15" xfId="859" xr:uid="{00000000-0005-0000-0000-000022030000}"/>
    <cellStyle name="Accent2 15 2" xfId="860" xr:uid="{00000000-0005-0000-0000-000023030000}"/>
    <cellStyle name="Accent2 16" xfId="861" xr:uid="{00000000-0005-0000-0000-000024030000}"/>
    <cellStyle name="Accent2 16 2" xfId="862" xr:uid="{00000000-0005-0000-0000-000025030000}"/>
    <cellStyle name="Accent2 17" xfId="863" xr:uid="{00000000-0005-0000-0000-000026030000}"/>
    <cellStyle name="Accent2 17 2" xfId="864" xr:uid="{00000000-0005-0000-0000-000027030000}"/>
    <cellStyle name="Accent2 18" xfId="865" xr:uid="{00000000-0005-0000-0000-000028030000}"/>
    <cellStyle name="Accent2 18 2" xfId="866" xr:uid="{00000000-0005-0000-0000-000029030000}"/>
    <cellStyle name="Accent2 19" xfId="867" xr:uid="{00000000-0005-0000-0000-00002A030000}"/>
    <cellStyle name="Accent2 2" xfId="868" xr:uid="{00000000-0005-0000-0000-00002B030000}"/>
    <cellStyle name="Accent2 2 2" xfId="869" xr:uid="{00000000-0005-0000-0000-00002C030000}"/>
    <cellStyle name="Accent2 20" xfId="870" xr:uid="{00000000-0005-0000-0000-00002D030000}"/>
    <cellStyle name="Accent2 21" xfId="871" xr:uid="{00000000-0005-0000-0000-00002E030000}"/>
    <cellStyle name="Accent2 22" xfId="872" xr:uid="{00000000-0005-0000-0000-00002F030000}"/>
    <cellStyle name="Accent2 23" xfId="873" xr:uid="{00000000-0005-0000-0000-000030030000}"/>
    <cellStyle name="Accent2 24" xfId="874" xr:uid="{00000000-0005-0000-0000-000031030000}"/>
    <cellStyle name="Accent2 25" xfId="875" xr:uid="{00000000-0005-0000-0000-000032030000}"/>
    <cellStyle name="Accent2 3" xfId="876" xr:uid="{00000000-0005-0000-0000-000033030000}"/>
    <cellStyle name="Accent2 3 2" xfId="877" xr:uid="{00000000-0005-0000-0000-000034030000}"/>
    <cellStyle name="Accent2 4" xfId="878" xr:uid="{00000000-0005-0000-0000-000035030000}"/>
    <cellStyle name="Accent2 4 2" xfId="879" xr:uid="{00000000-0005-0000-0000-000036030000}"/>
    <cellStyle name="Accent2 5" xfId="880" xr:uid="{00000000-0005-0000-0000-000037030000}"/>
    <cellStyle name="Accent2 5 2" xfId="881" xr:uid="{00000000-0005-0000-0000-000038030000}"/>
    <cellStyle name="Accent2 6" xfId="882" xr:uid="{00000000-0005-0000-0000-000039030000}"/>
    <cellStyle name="Accent2 6 2" xfId="883" xr:uid="{00000000-0005-0000-0000-00003A030000}"/>
    <cellStyle name="Accent2 7" xfId="884" xr:uid="{00000000-0005-0000-0000-00003B030000}"/>
    <cellStyle name="Accent2 7 2" xfId="885" xr:uid="{00000000-0005-0000-0000-00003C030000}"/>
    <cellStyle name="Accent2 8" xfId="886" xr:uid="{00000000-0005-0000-0000-00003D030000}"/>
    <cellStyle name="Accent2 8 2" xfId="887" xr:uid="{00000000-0005-0000-0000-00003E030000}"/>
    <cellStyle name="Accent2 9" xfId="888" xr:uid="{00000000-0005-0000-0000-00003F030000}"/>
    <cellStyle name="Accent2 9 2" xfId="889" xr:uid="{00000000-0005-0000-0000-000040030000}"/>
    <cellStyle name="Accent3 10" xfId="890" xr:uid="{00000000-0005-0000-0000-000041030000}"/>
    <cellStyle name="Accent3 10 2" xfId="891" xr:uid="{00000000-0005-0000-0000-000042030000}"/>
    <cellStyle name="Accent3 11" xfId="892" xr:uid="{00000000-0005-0000-0000-000043030000}"/>
    <cellStyle name="Accent3 11 2" xfId="893" xr:uid="{00000000-0005-0000-0000-000044030000}"/>
    <cellStyle name="Accent3 12" xfId="894" xr:uid="{00000000-0005-0000-0000-000045030000}"/>
    <cellStyle name="Accent3 12 2" xfId="895" xr:uid="{00000000-0005-0000-0000-000046030000}"/>
    <cellStyle name="Accent3 13" xfId="896" xr:uid="{00000000-0005-0000-0000-000047030000}"/>
    <cellStyle name="Accent3 13 2" xfId="897" xr:uid="{00000000-0005-0000-0000-000048030000}"/>
    <cellStyle name="Accent3 14" xfId="898" xr:uid="{00000000-0005-0000-0000-000049030000}"/>
    <cellStyle name="Accent3 14 2" xfId="899" xr:uid="{00000000-0005-0000-0000-00004A030000}"/>
    <cellStyle name="Accent3 15" xfId="900" xr:uid="{00000000-0005-0000-0000-00004B030000}"/>
    <cellStyle name="Accent3 15 2" xfId="901" xr:uid="{00000000-0005-0000-0000-00004C030000}"/>
    <cellStyle name="Accent3 16" xfId="902" xr:uid="{00000000-0005-0000-0000-00004D030000}"/>
    <cellStyle name="Accent3 16 2" xfId="903" xr:uid="{00000000-0005-0000-0000-00004E030000}"/>
    <cellStyle name="Accent3 17" xfId="904" xr:uid="{00000000-0005-0000-0000-00004F030000}"/>
    <cellStyle name="Accent3 17 2" xfId="905" xr:uid="{00000000-0005-0000-0000-000050030000}"/>
    <cellStyle name="Accent3 18" xfId="906" xr:uid="{00000000-0005-0000-0000-000051030000}"/>
    <cellStyle name="Accent3 18 2" xfId="907" xr:uid="{00000000-0005-0000-0000-000052030000}"/>
    <cellStyle name="Accent3 19" xfId="908" xr:uid="{00000000-0005-0000-0000-000053030000}"/>
    <cellStyle name="Accent3 2" xfId="909" xr:uid="{00000000-0005-0000-0000-000054030000}"/>
    <cellStyle name="Accent3 2 2" xfId="910" xr:uid="{00000000-0005-0000-0000-000055030000}"/>
    <cellStyle name="Accent3 20" xfId="911" xr:uid="{00000000-0005-0000-0000-000056030000}"/>
    <cellStyle name="Accent3 21" xfId="912" xr:uid="{00000000-0005-0000-0000-000057030000}"/>
    <cellStyle name="Accent3 22" xfId="913" xr:uid="{00000000-0005-0000-0000-000058030000}"/>
    <cellStyle name="Accent3 23" xfId="914" xr:uid="{00000000-0005-0000-0000-000059030000}"/>
    <cellStyle name="Accent3 24" xfId="915" xr:uid="{00000000-0005-0000-0000-00005A030000}"/>
    <cellStyle name="Accent3 25" xfId="916" xr:uid="{00000000-0005-0000-0000-00005B030000}"/>
    <cellStyle name="Accent3 3" xfId="917" xr:uid="{00000000-0005-0000-0000-00005C030000}"/>
    <cellStyle name="Accent3 3 2" xfId="918" xr:uid="{00000000-0005-0000-0000-00005D030000}"/>
    <cellStyle name="Accent3 4" xfId="919" xr:uid="{00000000-0005-0000-0000-00005E030000}"/>
    <cellStyle name="Accent3 4 2" xfId="920" xr:uid="{00000000-0005-0000-0000-00005F030000}"/>
    <cellStyle name="Accent3 5" xfId="921" xr:uid="{00000000-0005-0000-0000-000060030000}"/>
    <cellStyle name="Accent3 5 2" xfId="922" xr:uid="{00000000-0005-0000-0000-000061030000}"/>
    <cellStyle name="Accent3 6" xfId="923" xr:uid="{00000000-0005-0000-0000-000062030000}"/>
    <cellStyle name="Accent3 6 2" xfId="924" xr:uid="{00000000-0005-0000-0000-000063030000}"/>
    <cellStyle name="Accent3 7" xfId="925" xr:uid="{00000000-0005-0000-0000-000064030000}"/>
    <cellStyle name="Accent3 7 2" xfId="926" xr:uid="{00000000-0005-0000-0000-000065030000}"/>
    <cellStyle name="Accent3 8" xfId="927" xr:uid="{00000000-0005-0000-0000-000066030000}"/>
    <cellStyle name="Accent3 8 2" xfId="928" xr:uid="{00000000-0005-0000-0000-000067030000}"/>
    <cellStyle name="Accent3 9" xfId="929" xr:uid="{00000000-0005-0000-0000-000068030000}"/>
    <cellStyle name="Accent3 9 2" xfId="930" xr:uid="{00000000-0005-0000-0000-000069030000}"/>
    <cellStyle name="Accent4 10" xfId="931" xr:uid="{00000000-0005-0000-0000-00006A030000}"/>
    <cellStyle name="Accent4 10 2" xfId="932" xr:uid="{00000000-0005-0000-0000-00006B030000}"/>
    <cellStyle name="Accent4 11" xfId="933" xr:uid="{00000000-0005-0000-0000-00006C030000}"/>
    <cellStyle name="Accent4 11 2" xfId="934" xr:uid="{00000000-0005-0000-0000-00006D030000}"/>
    <cellStyle name="Accent4 12" xfId="935" xr:uid="{00000000-0005-0000-0000-00006E030000}"/>
    <cellStyle name="Accent4 12 2" xfId="936" xr:uid="{00000000-0005-0000-0000-00006F030000}"/>
    <cellStyle name="Accent4 13" xfId="937" xr:uid="{00000000-0005-0000-0000-000070030000}"/>
    <cellStyle name="Accent4 13 2" xfId="938" xr:uid="{00000000-0005-0000-0000-000071030000}"/>
    <cellStyle name="Accent4 14" xfId="939" xr:uid="{00000000-0005-0000-0000-000072030000}"/>
    <cellStyle name="Accent4 14 2" xfId="940" xr:uid="{00000000-0005-0000-0000-000073030000}"/>
    <cellStyle name="Accent4 15" xfId="941" xr:uid="{00000000-0005-0000-0000-000074030000}"/>
    <cellStyle name="Accent4 15 2" xfId="942" xr:uid="{00000000-0005-0000-0000-000075030000}"/>
    <cellStyle name="Accent4 16" xfId="943" xr:uid="{00000000-0005-0000-0000-000076030000}"/>
    <cellStyle name="Accent4 16 2" xfId="944" xr:uid="{00000000-0005-0000-0000-000077030000}"/>
    <cellStyle name="Accent4 17" xfId="945" xr:uid="{00000000-0005-0000-0000-000078030000}"/>
    <cellStyle name="Accent4 17 2" xfId="946" xr:uid="{00000000-0005-0000-0000-000079030000}"/>
    <cellStyle name="Accent4 18" xfId="947" xr:uid="{00000000-0005-0000-0000-00007A030000}"/>
    <cellStyle name="Accent4 18 2" xfId="948" xr:uid="{00000000-0005-0000-0000-00007B030000}"/>
    <cellStyle name="Accent4 19" xfId="949" xr:uid="{00000000-0005-0000-0000-00007C030000}"/>
    <cellStyle name="Accent4 2" xfId="950" xr:uid="{00000000-0005-0000-0000-00007D030000}"/>
    <cellStyle name="Accent4 2 2" xfId="951" xr:uid="{00000000-0005-0000-0000-00007E030000}"/>
    <cellStyle name="Accent4 20" xfId="952" xr:uid="{00000000-0005-0000-0000-00007F030000}"/>
    <cellStyle name="Accent4 21" xfId="953" xr:uid="{00000000-0005-0000-0000-000080030000}"/>
    <cellStyle name="Accent4 22" xfId="954" xr:uid="{00000000-0005-0000-0000-000081030000}"/>
    <cellStyle name="Accent4 23" xfId="955" xr:uid="{00000000-0005-0000-0000-000082030000}"/>
    <cellStyle name="Accent4 24" xfId="956" xr:uid="{00000000-0005-0000-0000-000083030000}"/>
    <cellStyle name="Accent4 25" xfId="957" xr:uid="{00000000-0005-0000-0000-000084030000}"/>
    <cellStyle name="Accent4 3" xfId="958" xr:uid="{00000000-0005-0000-0000-000085030000}"/>
    <cellStyle name="Accent4 3 2" xfId="959" xr:uid="{00000000-0005-0000-0000-000086030000}"/>
    <cellStyle name="Accent4 4" xfId="960" xr:uid="{00000000-0005-0000-0000-000087030000}"/>
    <cellStyle name="Accent4 4 2" xfId="961" xr:uid="{00000000-0005-0000-0000-000088030000}"/>
    <cellStyle name="Accent4 5" xfId="962" xr:uid="{00000000-0005-0000-0000-000089030000}"/>
    <cellStyle name="Accent4 5 2" xfId="963" xr:uid="{00000000-0005-0000-0000-00008A030000}"/>
    <cellStyle name="Accent4 6" xfId="964" xr:uid="{00000000-0005-0000-0000-00008B030000}"/>
    <cellStyle name="Accent4 6 2" xfId="965" xr:uid="{00000000-0005-0000-0000-00008C030000}"/>
    <cellStyle name="Accent4 7" xfId="966" xr:uid="{00000000-0005-0000-0000-00008D030000}"/>
    <cellStyle name="Accent4 7 2" xfId="967" xr:uid="{00000000-0005-0000-0000-00008E030000}"/>
    <cellStyle name="Accent4 8" xfId="968" xr:uid="{00000000-0005-0000-0000-00008F030000}"/>
    <cellStyle name="Accent4 8 2" xfId="969" xr:uid="{00000000-0005-0000-0000-000090030000}"/>
    <cellStyle name="Accent4 9" xfId="970" xr:uid="{00000000-0005-0000-0000-000091030000}"/>
    <cellStyle name="Accent4 9 2" xfId="971" xr:uid="{00000000-0005-0000-0000-000092030000}"/>
    <cellStyle name="Accent5 10" xfId="972" xr:uid="{00000000-0005-0000-0000-000093030000}"/>
    <cellStyle name="Accent5 10 2" xfId="973" xr:uid="{00000000-0005-0000-0000-000094030000}"/>
    <cellStyle name="Accent5 11" xfId="974" xr:uid="{00000000-0005-0000-0000-000095030000}"/>
    <cellStyle name="Accent5 11 2" xfId="975" xr:uid="{00000000-0005-0000-0000-000096030000}"/>
    <cellStyle name="Accent5 12" xfId="976" xr:uid="{00000000-0005-0000-0000-000097030000}"/>
    <cellStyle name="Accent5 12 2" xfId="977" xr:uid="{00000000-0005-0000-0000-000098030000}"/>
    <cellStyle name="Accent5 13" xfId="978" xr:uid="{00000000-0005-0000-0000-000099030000}"/>
    <cellStyle name="Accent5 13 2" xfId="979" xr:uid="{00000000-0005-0000-0000-00009A030000}"/>
    <cellStyle name="Accent5 14" xfId="980" xr:uid="{00000000-0005-0000-0000-00009B030000}"/>
    <cellStyle name="Accent5 14 2" xfId="981" xr:uid="{00000000-0005-0000-0000-00009C030000}"/>
    <cellStyle name="Accent5 15" xfId="982" xr:uid="{00000000-0005-0000-0000-00009D030000}"/>
    <cellStyle name="Accent5 15 2" xfId="983" xr:uid="{00000000-0005-0000-0000-00009E030000}"/>
    <cellStyle name="Accent5 16" xfId="984" xr:uid="{00000000-0005-0000-0000-00009F030000}"/>
    <cellStyle name="Accent5 16 2" xfId="985" xr:uid="{00000000-0005-0000-0000-0000A0030000}"/>
    <cellStyle name="Accent5 17" xfId="986" xr:uid="{00000000-0005-0000-0000-0000A1030000}"/>
    <cellStyle name="Accent5 17 2" xfId="987" xr:uid="{00000000-0005-0000-0000-0000A2030000}"/>
    <cellStyle name="Accent5 18" xfId="988" xr:uid="{00000000-0005-0000-0000-0000A3030000}"/>
    <cellStyle name="Accent5 18 2" xfId="989" xr:uid="{00000000-0005-0000-0000-0000A4030000}"/>
    <cellStyle name="Accent5 19" xfId="990" xr:uid="{00000000-0005-0000-0000-0000A5030000}"/>
    <cellStyle name="Accent5 2" xfId="991" xr:uid="{00000000-0005-0000-0000-0000A6030000}"/>
    <cellStyle name="Accent5 2 2" xfId="992" xr:uid="{00000000-0005-0000-0000-0000A7030000}"/>
    <cellStyle name="Accent5 20" xfId="993" xr:uid="{00000000-0005-0000-0000-0000A8030000}"/>
    <cellStyle name="Accent5 21" xfId="994" xr:uid="{00000000-0005-0000-0000-0000A9030000}"/>
    <cellStyle name="Accent5 22" xfId="995" xr:uid="{00000000-0005-0000-0000-0000AA030000}"/>
    <cellStyle name="Accent5 23" xfId="996" xr:uid="{00000000-0005-0000-0000-0000AB030000}"/>
    <cellStyle name="Accent5 24" xfId="997" xr:uid="{00000000-0005-0000-0000-0000AC030000}"/>
    <cellStyle name="Accent5 25" xfId="998" xr:uid="{00000000-0005-0000-0000-0000AD030000}"/>
    <cellStyle name="Accent5 3" xfId="999" xr:uid="{00000000-0005-0000-0000-0000AE030000}"/>
    <cellStyle name="Accent5 3 2" xfId="1000" xr:uid="{00000000-0005-0000-0000-0000AF030000}"/>
    <cellStyle name="Accent5 4" xfId="1001" xr:uid="{00000000-0005-0000-0000-0000B0030000}"/>
    <cellStyle name="Accent5 4 2" xfId="1002" xr:uid="{00000000-0005-0000-0000-0000B1030000}"/>
    <cellStyle name="Accent5 5" xfId="1003" xr:uid="{00000000-0005-0000-0000-0000B2030000}"/>
    <cellStyle name="Accent5 5 2" xfId="1004" xr:uid="{00000000-0005-0000-0000-0000B3030000}"/>
    <cellStyle name="Accent5 6" xfId="1005" xr:uid="{00000000-0005-0000-0000-0000B4030000}"/>
    <cellStyle name="Accent5 6 2" xfId="1006" xr:uid="{00000000-0005-0000-0000-0000B5030000}"/>
    <cellStyle name="Accent5 7" xfId="1007" xr:uid="{00000000-0005-0000-0000-0000B6030000}"/>
    <cellStyle name="Accent5 7 2" xfId="1008" xr:uid="{00000000-0005-0000-0000-0000B7030000}"/>
    <cellStyle name="Accent5 8" xfId="1009" xr:uid="{00000000-0005-0000-0000-0000B8030000}"/>
    <cellStyle name="Accent5 8 2" xfId="1010" xr:uid="{00000000-0005-0000-0000-0000B9030000}"/>
    <cellStyle name="Accent5 9" xfId="1011" xr:uid="{00000000-0005-0000-0000-0000BA030000}"/>
    <cellStyle name="Accent5 9 2" xfId="1012" xr:uid="{00000000-0005-0000-0000-0000BB030000}"/>
    <cellStyle name="Accent6 10" xfId="1013" xr:uid="{00000000-0005-0000-0000-0000BC030000}"/>
    <cellStyle name="Accent6 10 2" xfId="1014" xr:uid="{00000000-0005-0000-0000-0000BD030000}"/>
    <cellStyle name="Accent6 11" xfId="1015" xr:uid="{00000000-0005-0000-0000-0000BE030000}"/>
    <cellStyle name="Accent6 11 2" xfId="1016" xr:uid="{00000000-0005-0000-0000-0000BF030000}"/>
    <cellStyle name="Accent6 12" xfId="1017" xr:uid="{00000000-0005-0000-0000-0000C0030000}"/>
    <cellStyle name="Accent6 12 2" xfId="1018" xr:uid="{00000000-0005-0000-0000-0000C1030000}"/>
    <cellStyle name="Accent6 13" xfId="1019" xr:uid="{00000000-0005-0000-0000-0000C2030000}"/>
    <cellStyle name="Accent6 13 2" xfId="1020" xr:uid="{00000000-0005-0000-0000-0000C3030000}"/>
    <cellStyle name="Accent6 14" xfId="1021" xr:uid="{00000000-0005-0000-0000-0000C4030000}"/>
    <cellStyle name="Accent6 14 2" xfId="1022" xr:uid="{00000000-0005-0000-0000-0000C5030000}"/>
    <cellStyle name="Accent6 15" xfId="1023" xr:uid="{00000000-0005-0000-0000-0000C6030000}"/>
    <cellStyle name="Accent6 15 2" xfId="1024" xr:uid="{00000000-0005-0000-0000-0000C7030000}"/>
    <cellStyle name="Accent6 16" xfId="1025" xr:uid="{00000000-0005-0000-0000-0000C8030000}"/>
    <cellStyle name="Accent6 16 2" xfId="1026" xr:uid="{00000000-0005-0000-0000-0000C9030000}"/>
    <cellStyle name="Accent6 17" xfId="1027" xr:uid="{00000000-0005-0000-0000-0000CA030000}"/>
    <cellStyle name="Accent6 17 2" xfId="1028" xr:uid="{00000000-0005-0000-0000-0000CB030000}"/>
    <cellStyle name="Accent6 18" xfId="1029" xr:uid="{00000000-0005-0000-0000-0000CC030000}"/>
    <cellStyle name="Accent6 18 2" xfId="1030" xr:uid="{00000000-0005-0000-0000-0000CD030000}"/>
    <cellStyle name="Accent6 19" xfId="1031" xr:uid="{00000000-0005-0000-0000-0000CE030000}"/>
    <cellStyle name="Accent6 2" xfId="1032" xr:uid="{00000000-0005-0000-0000-0000CF030000}"/>
    <cellStyle name="Accent6 2 2" xfId="1033" xr:uid="{00000000-0005-0000-0000-0000D0030000}"/>
    <cellStyle name="Accent6 20" xfId="1034" xr:uid="{00000000-0005-0000-0000-0000D1030000}"/>
    <cellStyle name="Accent6 21" xfId="1035" xr:uid="{00000000-0005-0000-0000-0000D2030000}"/>
    <cellStyle name="Accent6 22" xfId="1036" xr:uid="{00000000-0005-0000-0000-0000D3030000}"/>
    <cellStyle name="Accent6 23" xfId="1037" xr:uid="{00000000-0005-0000-0000-0000D4030000}"/>
    <cellStyle name="Accent6 24" xfId="1038" xr:uid="{00000000-0005-0000-0000-0000D5030000}"/>
    <cellStyle name="Accent6 25" xfId="1039" xr:uid="{00000000-0005-0000-0000-0000D6030000}"/>
    <cellStyle name="Accent6 3" xfId="1040" xr:uid="{00000000-0005-0000-0000-0000D7030000}"/>
    <cellStyle name="Accent6 3 2" xfId="1041" xr:uid="{00000000-0005-0000-0000-0000D8030000}"/>
    <cellStyle name="Accent6 4" xfId="1042" xr:uid="{00000000-0005-0000-0000-0000D9030000}"/>
    <cellStyle name="Accent6 4 2" xfId="1043" xr:uid="{00000000-0005-0000-0000-0000DA030000}"/>
    <cellStyle name="Accent6 5" xfId="1044" xr:uid="{00000000-0005-0000-0000-0000DB030000}"/>
    <cellStyle name="Accent6 5 2" xfId="1045" xr:uid="{00000000-0005-0000-0000-0000DC030000}"/>
    <cellStyle name="Accent6 6" xfId="1046" xr:uid="{00000000-0005-0000-0000-0000DD030000}"/>
    <cellStyle name="Accent6 6 2" xfId="1047" xr:uid="{00000000-0005-0000-0000-0000DE030000}"/>
    <cellStyle name="Accent6 7" xfId="1048" xr:uid="{00000000-0005-0000-0000-0000DF030000}"/>
    <cellStyle name="Accent6 7 2" xfId="1049" xr:uid="{00000000-0005-0000-0000-0000E0030000}"/>
    <cellStyle name="Accent6 8" xfId="1050" xr:uid="{00000000-0005-0000-0000-0000E1030000}"/>
    <cellStyle name="Accent6 8 2" xfId="1051" xr:uid="{00000000-0005-0000-0000-0000E2030000}"/>
    <cellStyle name="Accent6 9" xfId="1052" xr:uid="{00000000-0005-0000-0000-0000E3030000}"/>
    <cellStyle name="Accent6 9 2" xfId="1053" xr:uid="{00000000-0005-0000-0000-0000E4030000}"/>
    <cellStyle name="ÅëÈ­ [0]_±âÅ¸" xfId="1054" xr:uid="{00000000-0005-0000-0000-0000E5030000}"/>
    <cellStyle name="ÅëÈ­_±âÅ¸" xfId="1055" xr:uid="{00000000-0005-0000-0000-0000E6030000}"/>
    <cellStyle name="Arial1 - Style1" xfId="1056" xr:uid="{00000000-0005-0000-0000-0000E7030000}"/>
    <cellStyle name="Arial1 - Style2" xfId="1057" xr:uid="{00000000-0005-0000-0000-0000E8030000}"/>
    <cellStyle name="Arial10" xfId="1058" xr:uid="{00000000-0005-0000-0000-0000E9030000}"/>
    <cellStyle name="Arial10 2" xfId="1059" xr:uid="{00000000-0005-0000-0000-0000EA030000}"/>
    <cellStyle name="Arial10 3" xfId="1060" xr:uid="{00000000-0005-0000-0000-0000EB030000}"/>
    <cellStyle name="Arial10 4" xfId="1061" xr:uid="{00000000-0005-0000-0000-0000EC030000}"/>
    <cellStyle name="Arial10 5" xfId="1062" xr:uid="{00000000-0005-0000-0000-0000ED030000}"/>
    <cellStyle name="Arial10 6" xfId="1063" xr:uid="{00000000-0005-0000-0000-0000EE030000}"/>
    <cellStyle name="ÄÞ¸¶ [0]_±âÅ¸" xfId="1064" xr:uid="{00000000-0005-0000-0000-0000EF030000}"/>
    <cellStyle name="ÄÞ¸¶_±âÅ¸" xfId="1065" xr:uid="{00000000-0005-0000-0000-0000F0030000}"/>
    <cellStyle name="b1x" xfId="1066" xr:uid="{00000000-0005-0000-0000-0000F1030000}"/>
    <cellStyle name="Bad 10" xfId="1067" xr:uid="{00000000-0005-0000-0000-0000F2030000}"/>
    <cellStyle name="Bad 10 2" xfId="1068" xr:uid="{00000000-0005-0000-0000-0000F3030000}"/>
    <cellStyle name="Bad 11" xfId="1069" xr:uid="{00000000-0005-0000-0000-0000F4030000}"/>
    <cellStyle name="Bad 11 2" xfId="1070" xr:uid="{00000000-0005-0000-0000-0000F5030000}"/>
    <cellStyle name="Bad 12" xfId="1071" xr:uid="{00000000-0005-0000-0000-0000F6030000}"/>
    <cellStyle name="Bad 12 2" xfId="1072" xr:uid="{00000000-0005-0000-0000-0000F7030000}"/>
    <cellStyle name="Bad 13" xfId="1073" xr:uid="{00000000-0005-0000-0000-0000F8030000}"/>
    <cellStyle name="Bad 13 2" xfId="1074" xr:uid="{00000000-0005-0000-0000-0000F9030000}"/>
    <cellStyle name="Bad 14" xfId="1075" xr:uid="{00000000-0005-0000-0000-0000FA030000}"/>
    <cellStyle name="Bad 14 2" xfId="1076" xr:uid="{00000000-0005-0000-0000-0000FB030000}"/>
    <cellStyle name="Bad 15" xfId="1077" xr:uid="{00000000-0005-0000-0000-0000FC030000}"/>
    <cellStyle name="Bad 15 2" xfId="1078" xr:uid="{00000000-0005-0000-0000-0000FD030000}"/>
    <cellStyle name="Bad 16" xfId="1079" xr:uid="{00000000-0005-0000-0000-0000FE030000}"/>
    <cellStyle name="Bad 16 2" xfId="1080" xr:uid="{00000000-0005-0000-0000-0000FF030000}"/>
    <cellStyle name="Bad 17" xfId="1081" xr:uid="{00000000-0005-0000-0000-000000040000}"/>
    <cellStyle name="Bad 17 2" xfId="1082" xr:uid="{00000000-0005-0000-0000-000001040000}"/>
    <cellStyle name="Bad 18" xfId="1083" xr:uid="{00000000-0005-0000-0000-000002040000}"/>
    <cellStyle name="Bad 18 2" xfId="1084" xr:uid="{00000000-0005-0000-0000-000003040000}"/>
    <cellStyle name="Bad 19" xfId="1085" xr:uid="{00000000-0005-0000-0000-000004040000}"/>
    <cellStyle name="Bad 2" xfId="1086" xr:uid="{00000000-0005-0000-0000-000005040000}"/>
    <cellStyle name="Bad 2 2" xfId="1087" xr:uid="{00000000-0005-0000-0000-000006040000}"/>
    <cellStyle name="Bad 20" xfId="1088" xr:uid="{00000000-0005-0000-0000-000007040000}"/>
    <cellStyle name="Bad 21" xfId="1089" xr:uid="{00000000-0005-0000-0000-000008040000}"/>
    <cellStyle name="Bad 22" xfId="1090" xr:uid="{00000000-0005-0000-0000-000009040000}"/>
    <cellStyle name="Bad 23" xfId="1091" xr:uid="{00000000-0005-0000-0000-00000A040000}"/>
    <cellStyle name="Bad 24" xfId="1092" xr:uid="{00000000-0005-0000-0000-00000B040000}"/>
    <cellStyle name="Bad 25" xfId="1093" xr:uid="{00000000-0005-0000-0000-00000C040000}"/>
    <cellStyle name="Bad 3" xfId="1094" xr:uid="{00000000-0005-0000-0000-00000D040000}"/>
    <cellStyle name="Bad 3 2" xfId="1095" xr:uid="{00000000-0005-0000-0000-00000E040000}"/>
    <cellStyle name="Bad 4" xfId="1096" xr:uid="{00000000-0005-0000-0000-00000F040000}"/>
    <cellStyle name="Bad 4 2" xfId="1097" xr:uid="{00000000-0005-0000-0000-000010040000}"/>
    <cellStyle name="Bad 5" xfId="1098" xr:uid="{00000000-0005-0000-0000-000011040000}"/>
    <cellStyle name="Bad 5 2" xfId="1099" xr:uid="{00000000-0005-0000-0000-000012040000}"/>
    <cellStyle name="Bad 6" xfId="1100" xr:uid="{00000000-0005-0000-0000-000013040000}"/>
    <cellStyle name="Bad 6 2" xfId="1101" xr:uid="{00000000-0005-0000-0000-000014040000}"/>
    <cellStyle name="Bad 7" xfId="1102" xr:uid="{00000000-0005-0000-0000-000015040000}"/>
    <cellStyle name="Bad 7 2" xfId="1103" xr:uid="{00000000-0005-0000-0000-000016040000}"/>
    <cellStyle name="Bad 8" xfId="1104" xr:uid="{00000000-0005-0000-0000-000017040000}"/>
    <cellStyle name="Bad 8 2" xfId="1105" xr:uid="{00000000-0005-0000-0000-000018040000}"/>
    <cellStyle name="Bad 9" xfId="1106" xr:uid="{00000000-0005-0000-0000-000019040000}"/>
    <cellStyle name="Bad 9 2" xfId="1107" xr:uid="{00000000-0005-0000-0000-00001A040000}"/>
    <cellStyle name="Black" xfId="1108" xr:uid="{00000000-0005-0000-0000-00001B040000}"/>
    <cellStyle name="Body" xfId="1109" xr:uid="{00000000-0005-0000-0000-00001C040000}"/>
    <cellStyle name="Border" xfId="1110" xr:uid="{00000000-0005-0000-0000-00001D040000}"/>
    <cellStyle name="Border 2" xfId="2833" xr:uid="{00000000-0005-0000-0000-00001E040000}"/>
    <cellStyle name="C                      " xfId="1111" xr:uid="{00000000-0005-0000-0000-00001F040000}"/>
    <cellStyle name="C?AØ_¿?¾÷CoE² " xfId="1112" xr:uid="{00000000-0005-0000-0000-000020040000}"/>
    <cellStyle name="Ç¥ÁØ_¿¬°£´©°è¿¹»ó" xfId="1113" xr:uid="{00000000-0005-0000-0000-000021040000}"/>
    <cellStyle name="C￥AØ_¿μ¾÷CoE² " xfId="1114" xr:uid="{00000000-0005-0000-0000-000022040000}"/>
    <cellStyle name="Calc Currency (0)" xfId="1115" xr:uid="{00000000-0005-0000-0000-000023040000}"/>
    <cellStyle name="Calculation 10" xfId="1116" xr:uid="{00000000-0005-0000-0000-000024040000}"/>
    <cellStyle name="Calculation 10 2" xfId="1117" xr:uid="{00000000-0005-0000-0000-000025040000}"/>
    <cellStyle name="Calculation 10 2 2" xfId="1118" xr:uid="{00000000-0005-0000-0000-000026040000}"/>
    <cellStyle name="Calculation 10 2 2 2" xfId="2836" xr:uid="{00000000-0005-0000-0000-000027040000}"/>
    <cellStyle name="Calculation 10 2 3" xfId="2835" xr:uid="{00000000-0005-0000-0000-000028040000}"/>
    <cellStyle name="Calculation 10 3" xfId="1119" xr:uid="{00000000-0005-0000-0000-000029040000}"/>
    <cellStyle name="Calculation 10 3 2" xfId="2837" xr:uid="{00000000-0005-0000-0000-00002A040000}"/>
    <cellStyle name="Calculation 10 4" xfId="2834" xr:uid="{00000000-0005-0000-0000-00002B040000}"/>
    <cellStyle name="Calculation 10_STR_BOQ_Dental College" xfId="1120" xr:uid="{00000000-0005-0000-0000-00002C040000}"/>
    <cellStyle name="Calculation 11" xfId="1121" xr:uid="{00000000-0005-0000-0000-00002D040000}"/>
    <cellStyle name="Calculation 11 2" xfId="1122" xr:uid="{00000000-0005-0000-0000-00002E040000}"/>
    <cellStyle name="Calculation 11 2 2" xfId="1123" xr:uid="{00000000-0005-0000-0000-00002F040000}"/>
    <cellStyle name="Calculation 11 2 2 2" xfId="2840" xr:uid="{00000000-0005-0000-0000-000030040000}"/>
    <cellStyle name="Calculation 11 2 3" xfId="2839" xr:uid="{00000000-0005-0000-0000-000031040000}"/>
    <cellStyle name="Calculation 11 3" xfId="1124" xr:uid="{00000000-0005-0000-0000-000032040000}"/>
    <cellStyle name="Calculation 11 3 2" xfId="2841" xr:uid="{00000000-0005-0000-0000-000033040000}"/>
    <cellStyle name="Calculation 11 4" xfId="2838" xr:uid="{00000000-0005-0000-0000-000034040000}"/>
    <cellStyle name="Calculation 11_STR_BOQ_Dental College" xfId="1125" xr:uid="{00000000-0005-0000-0000-000035040000}"/>
    <cellStyle name="Calculation 12" xfId="1126" xr:uid="{00000000-0005-0000-0000-000036040000}"/>
    <cellStyle name="Calculation 12 2" xfId="1127" xr:uid="{00000000-0005-0000-0000-000037040000}"/>
    <cellStyle name="Calculation 12 2 2" xfId="1128" xr:uid="{00000000-0005-0000-0000-000038040000}"/>
    <cellStyle name="Calculation 12 2 2 2" xfId="2844" xr:uid="{00000000-0005-0000-0000-000039040000}"/>
    <cellStyle name="Calculation 12 2 3" xfId="2843" xr:uid="{00000000-0005-0000-0000-00003A040000}"/>
    <cellStyle name="Calculation 12 3" xfId="1129" xr:uid="{00000000-0005-0000-0000-00003B040000}"/>
    <cellStyle name="Calculation 12 3 2" xfId="2845" xr:uid="{00000000-0005-0000-0000-00003C040000}"/>
    <cellStyle name="Calculation 12 4" xfId="2842" xr:uid="{00000000-0005-0000-0000-00003D040000}"/>
    <cellStyle name="Calculation 12_STR_BOQ_Dental College" xfId="1130" xr:uid="{00000000-0005-0000-0000-00003E040000}"/>
    <cellStyle name="Calculation 13" xfId="1131" xr:uid="{00000000-0005-0000-0000-00003F040000}"/>
    <cellStyle name="Calculation 13 2" xfId="1132" xr:uid="{00000000-0005-0000-0000-000040040000}"/>
    <cellStyle name="Calculation 13 2 2" xfId="1133" xr:uid="{00000000-0005-0000-0000-000041040000}"/>
    <cellStyle name="Calculation 13 2 2 2" xfId="2848" xr:uid="{00000000-0005-0000-0000-000042040000}"/>
    <cellStyle name="Calculation 13 2 3" xfId="2847" xr:uid="{00000000-0005-0000-0000-000043040000}"/>
    <cellStyle name="Calculation 13 3" xfId="1134" xr:uid="{00000000-0005-0000-0000-000044040000}"/>
    <cellStyle name="Calculation 13 3 2" xfId="2849" xr:uid="{00000000-0005-0000-0000-000045040000}"/>
    <cellStyle name="Calculation 13 4" xfId="2846" xr:uid="{00000000-0005-0000-0000-000046040000}"/>
    <cellStyle name="Calculation 13_STR_BOQ_Dental College" xfId="1135" xr:uid="{00000000-0005-0000-0000-000047040000}"/>
    <cellStyle name="Calculation 14" xfId="1136" xr:uid="{00000000-0005-0000-0000-000048040000}"/>
    <cellStyle name="Calculation 14 2" xfId="1137" xr:uid="{00000000-0005-0000-0000-000049040000}"/>
    <cellStyle name="Calculation 14 2 2" xfId="1138" xr:uid="{00000000-0005-0000-0000-00004A040000}"/>
    <cellStyle name="Calculation 14 2 2 2" xfId="2852" xr:uid="{00000000-0005-0000-0000-00004B040000}"/>
    <cellStyle name="Calculation 14 2 3" xfId="2851" xr:uid="{00000000-0005-0000-0000-00004C040000}"/>
    <cellStyle name="Calculation 14 3" xfId="1139" xr:uid="{00000000-0005-0000-0000-00004D040000}"/>
    <cellStyle name="Calculation 14 3 2" xfId="2853" xr:uid="{00000000-0005-0000-0000-00004E040000}"/>
    <cellStyle name="Calculation 14 4" xfId="2850" xr:uid="{00000000-0005-0000-0000-00004F040000}"/>
    <cellStyle name="Calculation 14_STR_BOQ_Dental College" xfId="1140" xr:uid="{00000000-0005-0000-0000-000050040000}"/>
    <cellStyle name="Calculation 15" xfId="1141" xr:uid="{00000000-0005-0000-0000-000051040000}"/>
    <cellStyle name="Calculation 15 2" xfId="1142" xr:uid="{00000000-0005-0000-0000-000052040000}"/>
    <cellStyle name="Calculation 15 2 2" xfId="1143" xr:uid="{00000000-0005-0000-0000-000053040000}"/>
    <cellStyle name="Calculation 15 2 2 2" xfId="2856" xr:uid="{00000000-0005-0000-0000-000054040000}"/>
    <cellStyle name="Calculation 15 2 3" xfId="2855" xr:uid="{00000000-0005-0000-0000-000055040000}"/>
    <cellStyle name="Calculation 15 3" xfId="1144" xr:uid="{00000000-0005-0000-0000-000056040000}"/>
    <cellStyle name="Calculation 15 3 2" xfId="2857" xr:uid="{00000000-0005-0000-0000-000057040000}"/>
    <cellStyle name="Calculation 15 4" xfId="2854" xr:uid="{00000000-0005-0000-0000-000058040000}"/>
    <cellStyle name="Calculation 15_STR_BOQ_Dental College" xfId="1145" xr:uid="{00000000-0005-0000-0000-000059040000}"/>
    <cellStyle name="Calculation 16" xfId="1146" xr:uid="{00000000-0005-0000-0000-00005A040000}"/>
    <cellStyle name="Calculation 16 2" xfId="1147" xr:uid="{00000000-0005-0000-0000-00005B040000}"/>
    <cellStyle name="Calculation 16 2 2" xfId="1148" xr:uid="{00000000-0005-0000-0000-00005C040000}"/>
    <cellStyle name="Calculation 16 2 2 2" xfId="2860" xr:uid="{00000000-0005-0000-0000-00005D040000}"/>
    <cellStyle name="Calculation 16 2 3" xfId="2859" xr:uid="{00000000-0005-0000-0000-00005E040000}"/>
    <cellStyle name="Calculation 16 3" xfId="1149" xr:uid="{00000000-0005-0000-0000-00005F040000}"/>
    <cellStyle name="Calculation 16 3 2" xfId="2861" xr:uid="{00000000-0005-0000-0000-000060040000}"/>
    <cellStyle name="Calculation 16 4" xfId="2858" xr:uid="{00000000-0005-0000-0000-000061040000}"/>
    <cellStyle name="Calculation 16_STR_BOQ_Dental College" xfId="1150" xr:uid="{00000000-0005-0000-0000-000062040000}"/>
    <cellStyle name="Calculation 17" xfId="1151" xr:uid="{00000000-0005-0000-0000-000063040000}"/>
    <cellStyle name="Calculation 17 2" xfId="1152" xr:uid="{00000000-0005-0000-0000-000064040000}"/>
    <cellStyle name="Calculation 17 2 2" xfId="1153" xr:uid="{00000000-0005-0000-0000-000065040000}"/>
    <cellStyle name="Calculation 17 2 2 2" xfId="2864" xr:uid="{00000000-0005-0000-0000-000066040000}"/>
    <cellStyle name="Calculation 17 2 3" xfId="2863" xr:uid="{00000000-0005-0000-0000-000067040000}"/>
    <cellStyle name="Calculation 17 3" xfId="1154" xr:uid="{00000000-0005-0000-0000-000068040000}"/>
    <cellStyle name="Calculation 17 3 2" xfId="2865" xr:uid="{00000000-0005-0000-0000-000069040000}"/>
    <cellStyle name="Calculation 17 4" xfId="2862" xr:uid="{00000000-0005-0000-0000-00006A040000}"/>
    <cellStyle name="Calculation 17_STR_BOQ_Dental College" xfId="1155" xr:uid="{00000000-0005-0000-0000-00006B040000}"/>
    <cellStyle name="Calculation 18" xfId="1156" xr:uid="{00000000-0005-0000-0000-00006C040000}"/>
    <cellStyle name="Calculation 18 2" xfId="1157" xr:uid="{00000000-0005-0000-0000-00006D040000}"/>
    <cellStyle name="Calculation 18 2 2" xfId="1158" xr:uid="{00000000-0005-0000-0000-00006E040000}"/>
    <cellStyle name="Calculation 18 2 2 2" xfId="2868" xr:uid="{00000000-0005-0000-0000-00006F040000}"/>
    <cellStyle name="Calculation 18 2 3" xfId="2867" xr:uid="{00000000-0005-0000-0000-000070040000}"/>
    <cellStyle name="Calculation 18 3" xfId="1159" xr:uid="{00000000-0005-0000-0000-000071040000}"/>
    <cellStyle name="Calculation 18 3 2" xfId="2869" xr:uid="{00000000-0005-0000-0000-000072040000}"/>
    <cellStyle name="Calculation 18 4" xfId="2866" xr:uid="{00000000-0005-0000-0000-000073040000}"/>
    <cellStyle name="Calculation 18_STR_BOQ_Dental College" xfId="1160" xr:uid="{00000000-0005-0000-0000-000074040000}"/>
    <cellStyle name="Calculation 19" xfId="1161" xr:uid="{00000000-0005-0000-0000-000075040000}"/>
    <cellStyle name="Calculation 19 2" xfId="1162" xr:uid="{00000000-0005-0000-0000-000076040000}"/>
    <cellStyle name="Calculation 19 2 2" xfId="2871" xr:uid="{00000000-0005-0000-0000-000077040000}"/>
    <cellStyle name="Calculation 19 3" xfId="2870" xr:uid="{00000000-0005-0000-0000-000078040000}"/>
    <cellStyle name="Calculation 2" xfId="1163" xr:uid="{00000000-0005-0000-0000-000079040000}"/>
    <cellStyle name="Calculation 2 2" xfId="1164" xr:uid="{00000000-0005-0000-0000-00007A040000}"/>
    <cellStyle name="Calculation 2 2 2" xfId="1165" xr:uid="{00000000-0005-0000-0000-00007B040000}"/>
    <cellStyle name="Calculation 2 2 2 2" xfId="2874" xr:uid="{00000000-0005-0000-0000-00007C040000}"/>
    <cellStyle name="Calculation 2 2 3" xfId="2873" xr:uid="{00000000-0005-0000-0000-00007D040000}"/>
    <cellStyle name="Calculation 2 3" xfId="1166" xr:uid="{00000000-0005-0000-0000-00007E040000}"/>
    <cellStyle name="Calculation 2 3 2" xfId="2875" xr:uid="{00000000-0005-0000-0000-00007F040000}"/>
    <cellStyle name="Calculation 2 4" xfId="2872" xr:uid="{00000000-0005-0000-0000-000080040000}"/>
    <cellStyle name="Calculation 2_STR_BOQ_Dental College" xfId="1167" xr:uid="{00000000-0005-0000-0000-000081040000}"/>
    <cellStyle name="Calculation 20" xfId="1168" xr:uid="{00000000-0005-0000-0000-000082040000}"/>
    <cellStyle name="Calculation 20 2" xfId="1169" xr:uid="{00000000-0005-0000-0000-000083040000}"/>
    <cellStyle name="Calculation 20 2 2" xfId="2877" xr:uid="{00000000-0005-0000-0000-000084040000}"/>
    <cellStyle name="Calculation 20 3" xfId="2876" xr:uid="{00000000-0005-0000-0000-000085040000}"/>
    <cellStyle name="Calculation 21" xfId="1170" xr:uid="{00000000-0005-0000-0000-000086040000}"/>
    <cellStyle name="Calculation 21 2" xfId="1171" xr:uid="{00000000-0005-0000-0000-000087040000}"/>
    <cellStyle name="Calculation 21 2 2" xfId="2879" xr:uid="{00000000-0005-0000-0000-000088040000}"/>
    <cellStyle name="Calculation 21 3" xfId="2878" xr:uid="{00000000-0005-0000-0000-000089040000}"/>
    <cellStyle name="Calculation 22" xfId="1172" xr:uid="{00000000-0005-0000-0000-00008A040000}"/>
    <cellStyle name="Calculation 22 2" xfId="1173" xr:uid="{00000000-0005-0000-0000-00008B040000}"/>
    <cellStyle name="Calculation 22 2 2" xfId="2881" xr:uid="{00000000-0005-0000-0000-00008C040000}"/>
    <cellStyle name="Calculation 22 3" xfId="2880" xr:uid="{00000000-0005-0000-0000-00008D040000}"/>
    <cellStyle name="Calculation 23" xfId="1174" xr:uid="{00000000-0005-0000-0000-00008E040000}"/>
    <cellStyle name="Calculation 23 2" xfId="1175" xr:uid="{00000000-0005-0000-0000-00008F040000}"/>
    <cellStyle name="Calculation 23 2 2" xfId="2883" xr:uid="{00000000-0005-0000-0000-000090040000}"/>
    <cellStyle name="Calculation 23 3" xfId="2882" xr:uid="{00000000-0005-0000-0000-000091040000}"/>
    <cellStyle name="Calculation 24" xfId="1176" xr:uid="{00000000-0005-0000-0000-000092040000}"/>
    <cellStyle name="Calculation 24 2" xfId="1177" xr:uid="{00000000-0005-0000-0000-000093040000}"/>
    <cellStyle name="Calculation 24 2 2" xfId="2885" xr:uid="{00000000-0005-0000-0000-000094040000}"/>
    <cellStyle name="Calculation 24 3" xfId="2884" xr:uid="{00000000-0005-0000-0000-000095040000}"/>
    <cellStyle name="Calculation 25" xfId="1178" xr:uid="{00000000-0005-0000-0000-000096040000}"/>
    <cellStyle name="Calculation 25 2" xfId="1179" xr:uid="{00000000-0005-0000-0000-000097040000}"/>
    <cellStyle name="Calculation 25 2 2" xfId="2887" xr:uid="{00000000-0005-0000-0000-000098040000}"/>
    <cellStyle name="Calculation 25 3" xfId="2886" xr:uid="{00000000-0005-0000-0000-000099040000}"/>
    <cellStyle name="Calculation 3" xfId="1180" xr:uid="{00000000-0005-0000-0000-00009A040000}"/>
    <cellStyle name="Calculation 3 2" xfId="1181" xr:uid="{00000000-0005-0000-0000-00009B040000}"/>
    <cellStyle name="Calculation 3 2 2" xfId="1182" xr:uid="{00000000-0005-0000-0000-00009C040000}"/>
    <cellStyle name="Calculation 3 2 2 2" xfId="2890" xr:uid="{00000000-0005-0000-0000-00009D040000}"/>
    <cellStyle name="Calculation 3 2 3" xfId="2889" xr:uid="{00000000-0005-0000-0000-00009E040000}"/>
    <cellStyle name="Calculation 3 3" xfId="1183" xr:uid="{00000000-0005-0000-0000-00009F040000}"/>
    <cellStyle name="Calculation 3 3 2" xfId="2891" xr:uid="{00000000-0005-0000-0000-0000A0040000}"/>
    <cellStyle name="Calculation 3 4" xfId="2888" xr:uid="{00000000-0005-0000-0000-0000A1040000}"/>
    <cellStyle name="Calculation 3_STR_BOQ_Dental College" xfId="1184" xr:uid="{00000000-0005-0000-0000-0000A2040000}"/>
    <cellStyle name="Calculation 4" xfId="1185" xr:uid="{00000000-0005-0000-0000-0000A3040000}"/>
    <cellStyle name="Calculation 4 2" xfId="1186" xr:uid="{00000000-0005-0000-0000-0000A4040000}"/>
    <cellStyle name="Calculation 4 2 2" xfId="1187" xr:uid="{00000000-0005-0000-0000-0000A5040000}"/>
    <cellStyle name="Calculation 4 2 2 2" xfId="2894" xr:uid="{00000000-0005-0000-0000-0000A6040000}"/>
    <cellStyle name="Calculation 4 2 3" xfId="2893" xr:uid="{00000000-0005-0000-0000-0000A7040000}"/>
    <cellStyle name="Calculation 4 3" xfId="1188" xr:uid="{00000000-0005-0000-0000-0000A8040000}"/>
    <cellStyle name="Calculation 4 3 2" xfId="2895" xr:uid="{00000000-0005-0000-0000-0000A9040000}"/>
    <cellStyle name="Calculation 4 4" xfId="2892" xr:uid="{00000000-0005-0000-0000-0000AA040000}"/>
    <cellStyle name="Calculation 4_STR_BOQ_Dental College" xfId="1189" xr:uid="{00000000-0005-0000-0000-0000AB040000}"/>
    <cellStyle name="Calculation 5" xfId="1190" xr:uid="{00000000-0005-0000-0000-0000AC040000}"/>
    <cellStyle name="Calculation 5 2" xfId="1191" xr:uid="{00000000-0005-0000-0000-0000AD040000}"/>
    <cellStyle name="Calculation 5 2 2" xfId="1192" xr:uid="{00000000-0005-0000-0000-0000AE040000}"/>
    <cellStyle name="Calculation 5 2 2 2" xfId="2898" xr:uid="{00000000-0005-0000-0000-0000AF040000}"/>
    <cellStyle name="Calculation 5 2 3" xfId="2897" xr:uid="{00000000-0005-0000-0000-0000B0040000}"/>
    <cellStyle name="Calculation 5 3" xfId="1193" xr:uid="{00000000-0005-0000-0000-0000B1040000}"/>
    <cellStyle name="Calculation 5 3 2" xfId="2899" xr:uid="{00000000-0005-0000-0000-0000B2040000}"/>
    <cellStyle name="Calculation 5 4" xfId="2896" xr:uid="{00000000-0005-0000-0000-0000B3040000}"/>
    <cellStyle name="Calculation 5_STR_BOQ_Dental College" xfId="1194" xr:uid="{00000000-0005-0000-0000-0000B4040000}"/>
    <cellStyle name="Calculation 6" xfId="1195" xr:uid="{00000000-0005-0000-0000-0000B5040000}"/>
    <cellStyle name="Calculation 6 2" xfId="1196" xr:uid="{00000000-0005-0000-0000-0000B6040000}"/>
    <cellStyle name="Calculation 6 2 2" xfId="1197" xr:uid="{00000000-0005-0000-0000-0000B7040000}"/>
    <cellStyle name="Calculation 6 2 2 2" xfId="2902" xr:uid="{00000000-0005-0000-0000-0000B8040000}"/>
    <cellStyle name="Calculation 6 2 3" xfId="2901" xr:uid="{00000000-0005-0000-0000-0000B9040000}"/>
    <cellStyle name="Calculation 6 3" xfId="1198" xr:uid="{00000000-0005-0000-0000-0000BA040000}"/>
    <cellStyle name="Calculation 6 3 2" xfId="2903" xr:uid="{00000000-0005-0000-0000-0000BB040000}"/>
    <cellStyle name="Calculation 6 4" xfId="2900" xr:uid="{00000000-0005-0000-0000-0000BC040000}"/>
    <cellStyle name="Calculation 6_STR_BOQ_Dental College" xfId="1199" xr:uid="{00000000-0005-0000-0000-0000BD040000}"/>
    <cellStyle name="Calculation 7" xfId="1200" xr:uid="{00000000-0005-0000-0000-0000BE040000}"/>
    <cellStyle name="Calculation 7 2" xfId="1201" xr:uid="{00000000-0005-0000-0000-0000BF040000}"/>
    <cellStyle name="Calculation 7 2 2" xfId="1202" xr:uid="{00000000-0005-0000-0000-0000C0040000}"/>
    <cellStyle name="Calculation 7 2 2 2" xfId="2906" xr:uid="{00000000-0005-0000-0000-0000C1040000}"/>
    <cellStyle name="Calculation 7 2 3" xfId="2905" xr:uid="{00000000-0005-0000-0000-0000C2040000}"/>
    <cellStyle name="Calculation 7 3" xfId="1203" xr:uid="{00000000-0005-0000-0000-0000C3040000}"/>
    <cellStyle name="Calculation 7 3 2" xfId="2907" xr:uid="{00000000-0005-0000-0000-0000C4040000}"/>
    <cellStyle name="Calculation 7 4" xfId="2904" xr:uid="{00000000-0005-0000-0000-0000C5040000}"/>
    <cellStyle name="Calculation 7_STR_BOQ_Dental College" xfId="1204" xr:uid="{00000000-0005-0000-0000-0000C6040000}"/>
    <cellStyle name="Calculation 8" xfId="1205" xr:uid="{00000000-0005-0000-0000-0000C7040000}"/>
    <cellStyle name="Calculation 8 2" xfId="1206" xr:uid="{00000000-0005-0000-0000-0000C8040000}"/>
    <cellStyle name="Calculation 8 2 2" xfId="1207" xr:uid="{00000000-0005-0000-0000-0000C9040000}"/>
    <cellStyle name="Calculation 8 2 2 2" xfId="2910" xr:uid="{00000000-0005-0000-0000-0000CA040000}"/>
    <cellStyle name="Calculation 8 2 3" xfId="2909" xr:uid="{00000000-0005-0000-0000-0000CB040000}"/>
    <cellStyle name="Calculation 8 3" xfId="1208" xr:uid="{00000000-0005-0000-0000-0000CC040000}"/>
    <cellStyle name="Calculation 8 3 2" xfId="2911" xr:uid="{00000000-0005-0000-0000-0000CD040000}"/>
    <cellStyle name="Calculation 8 4" xfId="2908" xr:uid="{00000000-0005-0000-0000-0000CE040000}"/>
    <cellStyle name="Calculation 8_STR_BOQ_Dental College" xfId="1209" xr:uid="{00000000-0005-0000-0000-0000CF040000}"/>
    <cellStyle name="Calculation 9" xfId="1210" xr:uid="{00000000-0005-0000-0000-0000D0040000}"/>
    <cellStyle name="Calculation 9 2" xfId="1211" xr:uid="{00000000-0005-0000-0000-0000D1040000}"/>
    <cellStyle name="Calculation 9 2 2" xfId="1212" xr:uid="{00000000-0005-0000-0000-0000D2040000}"/>
    <cellStyle name="Calculation 9 2 2 2" xfId="2914" xr:uid="{00000000-0005-0000-0000-0000D3040000}"/>
    <cellStyle name="Calculation 9 2 3" xfId="2913" xr:uid="{00000000-0005-0000-0000-0000D4040000}"/>
    <cellStyle name="Calculation 9 3" xfId="1213" xr:uid="{00000000-0005-0000-0000-0000D5040000}"/>
    <cellStyle name="Calculation 9 3 2" xfId="2915" xr:uid="{00000000-0005-0000-0000-0000D6040000}"/>
    <cellStyle name="Calculation 9 4" xfId="2912" xr:uid="{00000000-0005-0000-0000-0000D7040000}"/>
    <cellStyle name="Calculation 9_STR_BOQ_Dental College" xfId="1214" xr:uid="{00000000-0005-0000-0000-0000D8040000}"/>
    <cellStyle name="category" xfId="1215" xr:uid="{00000000-0005-0000-0000-0000D9040000}"/>
    <cellStyle name="Check Cell 10" xfId="1216" xr:uid="{00000000-0005-0000-0000-0000DA040000}"/>
    <cellStyle name="Check Cell 10 2" xfId="1217" xr:uid="{00000000-0005-0000-0000-0000DB040000}"/>
    <cellStyle name="Check Cell 10_STR_BOQ_Dental College" xfId="1218" xr:uid="{00000000-0005-0000-0000-0000DC040000}"/>
    <cellStyle name="Check Cell 11" xfId="1219" xr:uid="{00000000-0005-0000-0000-0000DD040000}"/>
    <cellStyle name="Check Cell 11 2" xfId="1220" xr:uid="{00000000-0005-0000-0000-0000DE040000}"/>
    <cellStyle name="Check Cell 11_STR_BOQ_Dental College" xfId="1221" xr:uid="{00000000-0005-0000-0000-0000DF040000}"/>
    <cellStyle name="Check Cell 12" xfId="1222" xr:uid="{00000000-0005-0000-0000-0000E0040000}"/>
    <cellStyle name="Check Cell 12 2" xfId="1223" xr:uid="{00000000-0005-0000-0000-0000E1040000}"/>
    <cellStyle name="Check Cell 12_STR_BOQ_Dental College" xfId="1224" xr:uid="{00000000-0005-0000-0000-0000E2040000}"/>
    <cellStyle name="Check Cell 13" xfId="1225" xr:uid="{00000000-0005-0000-0000-0000E3040000}"/>
    <cellStyle name="Check Cell 13 2" xfId="1226" xr:uid="{00000000-0005-0000-0000-0000E4040000}"/>
    <cellStyle name="Check Cell 13_STR_BOQ_Dental College" xfId="1227" xr:uid="{00000000-0005-0000-0000-0000E5040000}"/>
    <cellStyle name="Check Cell 14" xfId="1228" xr:uid="{00000000-0005-0000-0000-0000E6040000}"/>
    <cellStyle name="Check Cell 14 2" xfId="1229" xr:uid="{00000000-0005-0000-0000-0000E7040000}"/>
    <cellStyle name="Check Cell 14_STR_BOQ_Dental College" xfId="1230" xr:uid="{00000000-0005-0000-0000-0000E8040000}"/>
    <cellStyle name="Check Cell 15" xfId="1231" xr:uid="{00000000-0005-0000-0000-0000E9040000}"/>
    <cellStyle name="Check Cell 15 2" xfId="1232" xr:uid="{00000000-0005-0000-0000-0000EA040000}"/>
    <cellStyle name="Check Cell 15_STR_BOQ_Dental College" xfId="1233" xr:uid="{00000000-0005-0000-0000-0000EB040000}"/>
    <cellStyle name="Check Cell 16" xfId="1234" xr:uid="{00000000-0005-0000-0000-0000EC040000}"/>
    <cellStyle name="Check Cell 16 2" xfId="1235" xr:uid="{00000000-0005-0000-0000-0000ED040000}"/>
    <cellStyle name="Check Cell 16_STR_BOQ_Dental College" xfId="1236" xr:uid="{00000000-0005-0000-0000-0000EE040000}"/>
    <cellStyle name="Check Cell 17" xfId="1237" xr:uid="{00000000-0005-0000-0000-0000EF040000}"/>
    <cellStyle name="Check Cell 17 2" xfId="1238" xr:uid="{00000000-0005-0000-0000-0000F0040000}"/>
    <cellStyle name="Check Cell 17_STR_BOQ_Dental College" xfId="1239" xr:uid="{00000000-0005-0000-0000-0000F1040000}"/>
    <cellStyle name="Check Cell 18" xfId="1240" xr:uid="{00000000-0005-0000-0000-0000F2040000}"/>
    <cellStyle name="Check Cell 18 2" xfId="1241" xr:uid="{00000000-0005-0000-0000-0000F3040000}"/>
    <cellStyle name="Check Cell 18_STR_BOQ_Dental College" xfId="1242" xr:uid="{00000000-0005-0000-0000-0000F4040000}"/>
    <cellStyle name="Check Cell 19" xfId="1243" xr:uid="{00000000-0005-0000-0000-0000F5040000}"/>
    <cellStyle name="Check Cell 2" xfId="1244" xr:uid="{00000000-0005-0000-0000-0000F6040000}"/>
    <cellStyle name="Check Cell 2 2" xfId="1245" xr:uid="{00000000-0005-0000-0000-0000F7040000}"/>
    <cellStyle name="Check Cell 2_STR_BOQ_Dental College" xfId="1246" xr:uid="{00000000-0005-0000-0000-0000F8040000}"/>
    <cellStyle name="Check Cell 20" xfId="1247" xr:uid="{00000000-0005-0000-0000-0000F9040000}"/>
    <cellStyle name="Check Cell 21" xfId="1248" xr:uid="{00000000-0005-0000-0000-0000FA040000}"/>
    <cellStyle name="Check Cell 22" xfId="1249" xr:uid="{00000000-0005-0000-0000-0000FB040000}"/>
    <cellStyle name="Check Cell 23" xfId="1250" xr:uid="{00000000-0005-0000-0000-0000FC040000}"/>
    <cellStyle name="Check Cell 24" xfId="1251" xr:uid="{00000000-0005-0000-0000-0000FD040000}"/>
    <cellStyle name="Check Cell 25" xfId="1252" xr:uid="{00000000-0005-0000-0000-0000FE040000}"/>
    <cellStyle name="Check Cell 3" xfId="1253" xr:uid="{00000000-0005-0000-0000-0000FF040000}"/>
    <cellStyle name="Check Cell 3 2" xfId="1254" xr:uid="{00000000-0005-0000-0000-000000050000}"/>
    <cellStyle name="Check Cell 3_STR_BOQ_Dental College" xfId="1255" xr:uid="{00000000-0005-0000-0000-000001050000}"/>
    <cellStyle name="Check Cell 4" xfId="1256" xr:uid="{00000000-0005-0000-0000-000002050000}"/>
    <cellStyle name="Check Cell 4 2" xfId="1257" xr:uid="{00000000-0005-0000-0000-000003050000}"/>
    <cellStyle name="Check Cell 4_STR_BOQ_Dental College" xfId="1258" xr:uid="{00000000-0005-0000-0000-000004050000}"/>
    <cellStyle name="Check Cell 5" xfId="1259" xr:uid="{00000000-0005-0000-0000-000005050000}"/>
    <cellStyle name="Check Cell 5 2" xfId="1260" xr:uid="{00000000-0005-0000-0000-000006050000}"/>
    <cellStyle name="Check Cell 5_STR_BOQ_Dental College" xfId="1261" xr:uid="{00000000-0005-0000-0000-000007050000}"/>
    <cellStyle name="Check Cell 6" xfId="1262" xr:uid="{00000000-0005-0000-0000-000008050000}"/>
    <cellStyle name="Check Cell 6 2" xfId="1263" xr:uid="{00000000-0005-0000-0000-000009050000}"/>
    <cellStyle name="Check Cell 6_STR_BOQ_Dental College" xfId="1264" xr:uid="{00000000-0005-0000-0000-00000A050000}"/>
    <cellStyle name="Check Cell 7" xfId="1265" xr:uid="{00000000-0005-0000-0000-00000B050000}"/>
    <cellStyle name="Check Cell 7 2" xfId="1266" xr:uid="{00000000-0005-0000-0000-00000C050000}"/>
    <cellStyle name="Check Cell 7_STR_BOQ_Dental College" xfId="1267" xr:uid="{00000000-0005-0000-0000-00000D050000}"/>
    <cellStyle name="Check Cell 8" xfId="1268" xr:uid="{00000000-0005-0000-0000-00000E050000}"/>
    <cellStyle name="Check Cell 8 2" xfId="1269" xr:uid="{00000000-0005-0000-0000-00000F050000}"/>
    <cellStyle name="Check Cell 8_STR_BOQ_Dental College" xfId="1270" xr:uid="{00000000-0005-0000-0000-000010050000}"/>
    <cellStyle name="Check Cell 9" xfId="1271" xr:uid="{00000000-0005-0000-0000-000011050000}"/>
    <cellStyle name="Check Cell 9 2" xfId="1272" xr:uid="{00000000-0005-0000-0000-000012050000}"/>
    <cellStyle name="Check Cell 9_STR_BOQ_Dental College" xfId="1273" xr:uid="{00000000-0005-0000-0000-000013050000}"/>
    <cellStyle name="Comma" xfId="1" builtinId="3"/>
    <cellStyle name="Comma  - Style1" xfId="1275" xr:uid="{00000000-0005-0000-0000-000015050000}"/>
    <cellStyle name="Comma  - Style1 2" xfId="1276" xr:uid="{00000000-0005-0000-0000-000016050000}"/>
    <cellStyle name="Comma  - Style1 3" xfId="1277" xr:uid="{00000000-0005-0000-0000-000017050000}"/>
    <cellStyle name="Comma  - Style1 4" xfId="1278" xr:uid="{00000000-0005-0000-0000-000018050000}"/>
    <cellStyle name="Comma  - Style1 5" xfId="1279" xr:uid="{00000000-0005-0000-0000-000019050000}"/>
    <cellStyle name="Comma  - Style1 6" xfId="1280" xr:uid="{00000000-0005-0000-0000-00001A050000}"/>
    <cellStyle name="Comma  - Style1_Cost_appraisal_Aliens_FPS" xfId="1281" xr:uid="{00000000-0005-0000-0000-00001B050000}"/>
    <cellStyle name="Comma  - Style2" xfId="1282" xr:uid="{00000000-0005-0000-0000-00001C050000}"/>
    <cellStyle name="Comma  - Style2 2" xfId="1283" xr:uid="{00000000-0005-0000-0000-00001D050000}"/>
    <cellStyle name="Comma  - Style2 3" xfId="1284" xr:uid="{00000000-0005-0000-0000-00001E050000}"/>
    <cellStyle name="Comma  - Style2 4" xfId="1285" xr:uid="{00000000-0005-0000-0000-00001F050000}"/>
    <cellStyle name="Comma  - Style2 5" xfId="1286" xr:uid="{00000000-0005-0000-0000-000020050000}"/>
    <cellStyle name="Comma  - Style2 6" xfId="1287" xr:uid="{00000000-0005-0000-0000-000021050000}"/>
    <cellStyle name="Comma  - Style2_Cost_appraisal_Aliens_FPS" xfId="1288" xr:uid="{00000000-0005-0000-0000-000022050000}"/>
    <cellStyle name="Comma  - Style3" xfId="1289" xr:uid="{00000000-0005-0000-0000-000023050000}"/>
    <cellStyle name="Comma  - Style3 2" xfId="1290" xr:uid="{00000000-0005-0000-0000-000024050000}"/>
    <cellStyle name="Comma  - Style3 3" xfId="1291" xr:uid="{00000000-0005-0000-0000-000025050000}"/>
    <cellStyle name="Comma  - Style3 4" xfId="1292" xr:uid="{00000000-0005-0000-0000-000026050000}"/>
    <cellStyle name="Comma  - Style3 5" xfId="1293" xr:uid="{00000000-0005-0000-0000-000027050000}"/>
    <cellStyle name="Comma  - Style3 6" xfId="1294" xr:uid="{00000000-0005-0000-0000-000028050000}"/>
    <cellStyle name="Comma  - Style3_Cost_appraisal_Aliens_FPS" xfId="1295" xr:uid="{00000000-0005-0000-0000-000029050000}"/>
    <cellStyle name="Comma  - Style4" xfId="1296" xr:uid="{00000000-0005-0000-0000-00002A050000}"/>
    <cellStyle name="Comma  - Style4 2" xfId="1297" xr:uid="{00000000-0005-0000-0000-00002B050000}"/>
    <cellStyle name="Comma  - Style4 3" xfId="1298" xr:uid="{00000000-0005-0000-0000-00002C050000}"/>
    <cellStyle name="Comma  - Style4 4" xfId="1299" xr:uid="{00000000-0005-0000-0000-00002D050000}"/>
    <cellStyle name="Comma  - Style4 5" xfId="1300" xr:uid="{00000000-0005-0000-0000-00002E050000}"/>
    <cellStyle name="Comma  - Style4 6" xfId="1301" xr:uid="{00000000-0005-0000-0000-00002F050000}"/>
    <cellStyle name="Comma  - Style4_Cost_appraisal_Aliens_FPS" xfId="1302" xr:uid="{00000000-0005-0000-0000-000030050000}"/>
    <cellStyle name="Comma  - Style5" xfId="1303" xr:uid="{00000000-0005-0000-0000-000031050000}"/>
    <cellStyle name="Comma  - Style5 2" xfId="1304" xr:uid="{00000000-0005-0000-0000-000032050000}"/>
    <cellStyle name="Comma  - Style5 3" xfId="1305" xr:uid="{00000000-0005-0000-0000-000033050000}"/>
    <cellStyle name="Comma  - Style5 4" xfId="1306" xr:uid="{00000000-0005-0000-0000-000034050000}"/>
    <cellStyle name="Comma  - Style5 5" xfId="1307" xr:uid="{00000000-0005-0000-0000-000035050000}"/>
    <cellStyle name="Comma  - Style5 6" xfId="1308" xr:uid="{00000000-0005-0000-0000-000036050000}"/>
    <cellStyle name="Comma  - Style5_Cost_appraisal_Aliens_FPS" xfId="1309" xr:uid="{00000000-0005-0000-0000-000037050000}"/>
    <cellStyle name="Comma  - Style6" xfId="1310" xr:uid="{00000000-0005-0000-0000-000038050000}"/>
    <cellStyle name="Comma  - Style6 2" xfId="1311" xr:uid="{00000000-0005-0000-0000-000039050000}"/>
    <cellStyle name="Comma  - Style6 3" xfId="1312" xr:uid="{00000000-0005-0000-0000-00003A050000}"/>
    <cellStyle name="Comma  - Style6 4" xfId="1313" xr:uid="{00000000-0005-0000-0000-00003B050000}"/>
    <cellStyle name="Comma  - Style6 5" xfId="1314" xr:uid="{00000000-0005-0000-0000-00003C050000}"/>
    <cellStyle name="Comma  - Style6 6" xfId="1315" xr:uid="{00000000-0005-0000-0000-00003D050000}"/>
    <cellStyle name="Comma  - Style6_Cost_appraisal_Aliens_FPS" xfId="1316" xr:uid="{00000000-0005-0000-0000-00003E050000}"/>
    <cellStyle name="Comma  - Style7" xfId="1317" xr:uid="{00000000-0005-0000-0000-00003F050000}"/>
    <cellStyle name="Comma  - Style7 2" xfId="1318" xr:uid="{00000000-0005-0000-0000-000040050000}"/>
    <cellStyle name="Comma  - Style7 3" xfId="1319" xr:uid="{00000000-0005-0000-0000-000041050000}"/>
    <cellStyle name="Comma  - Style7 4" xfId="1320" xr:uid="{00000000-0005-0000-0000-000042050000}"/>
    <cellStyle name="Comma  - Style7 5" xfId="1321" xr:uid="{00000000-0005-0000-0000-000043050000}"/>
    <cellStyle name="Comma  - Style7 6" xfId="1322" xr:uid="{00000000-0005-0000-0000-000044050000}"/>
    <cellStyle name="Comma  - Style7_Cost_appraisal_Aliens_FPS" xfId="1323" xr:uid="{00000000-0005-0000-0000-000045050000}"/>
    <cellStyle name="Comma  - Style8" xfId="1324" xr:uid="{00000000-0005-0000-0000-000046050000}"/>
    <cellStyle name="Comma  - Style8 2" xfId="1325" xr:uid="{00000000-0005-0000-0000-000047050000}"/>
    <cellStyle name="Comma  - Style8 3" xfId="1326" xr:uid="{00000000-0005-0000-0000-000048050000}"/>
    <cellStyle name="Comma  - Style8 4" xfId="1327" xr:uid="{00000000-0005-0000-0000-000049050000}"/>
    <cellStyle name="Comma  - Style8 5" xfId="1328" xr:uid="{00000000-0005-0000-0000-00004A050000}"/>
    <cellStyle name="Comma  - Style8 6" xfId="1329" xr:uid="{00000000-0005-0000-0000-00004B050000}"/>
    <cellStyle name="Comma  - Style8_Cost_appraisal_Aliens_FPS" xfId="1330" xr:uid="{00000000-0005-0000-0000-00004C050000}"/>
    <cellStyle name="Comma 10" xfId="2" xr:uid="{00000000-0005-0000-0000-00004D050000}"/>
    <cellStyle name="Comma 10 2" xfId="1332" xr:uid="{00000000-0005-0000-0000-00004E050000}"/>
    <cellStyle name="Comma 10 2 2" xfId="1333" xr:uid="{00000000-0005-0000-0000-00004F050000}"/>
    <cellStyle name="Comma 10 2 2 2" xfId="2917" xr:uid="{00000000-0005-0000-0000-000050050000}"/>
    <cellStyle name="Comma 10 2 2 2 2" xfId="1334" xr:uid="{00000000-0005-0000-0000-000051050000}"/>
    <cellStyle name="Comma 10 2 2 2 2 2" xfId="2918" xr:uid="{00000000-0005-0000-0000-000052050000}"/>
    <cellStyle name="Comma 10 3" xfId="42" xr:uid="{00000000-0005-0000-0000-000053050000}"/>
    <cellStyle name="Comma 10 3 2" xfId="1336" xr:uid="{00000000-0005-0000-0000-000054050000}"/>
    <cellStyle name="Comma 10 3 2 2" xfId="2920" xr:uid="{00000000-0005-0000-0000-000055050000}"/>
    <cellStyle name="Comma 10 3 3" xfId="1335" xr:uid="{00000000-0005-0000-0000-000056050000}"/>
    <cellStyle name="Comma 10 3 3 2" xfId="2919" xr:uid="{00000000-0005-0000-0000-000057050000}"/>
    <cellStyle name="Comma 10 4" xfId="1331" xr:uid="{00000000-0005-0000-0000-000058050000}"/>
    <cellStyle name="Comma 10_RA_4" xfId="1337" xr:uid="{00000000-0005-0000-0000-000059050000}"/>
    <cellStyle name="Comma 11" xfId="1338" xr:uid="{00000000-0005-0000-0000-00005A050000}"/>
    <cellStyle name="Comma 11 2" xfId="1339" xr:uid="{00000000-0005-0000-0000-00005B050000}"/>
    <cellStyle name="Comma 11 2 2" xfId="2921" xr:uid="{00000000-0005-0000-0000-00005C050000}"/>
    <cellStyle name="Comma 11 3" xfId="1340" xr:uid="{00000000-0005-0000-0000-00005D050000}"/>
    <cellStyle name="Comma 11 3 2" xfId="2922" xr:uid="{00000000-0005-0000-0000-00005E050000}"/>
    <cellStyle name="Comma 11 4" xfId="1341" xr:uid="{00000000-0005-0000-0000-00005F050000}"/>
    <cellStyle name="Comma 11 4 2" xfId="1342" xr:uid="{00000000-0005-0000-0000-000060050000}"/>
    <cellStyle name="Comma 11 4 2 2" xfId="2923" xr:uid="{00000000-0005-0000-0000-000061050000}"/>
    <cellStyle name="Comma 12" xfId="1343" xr:uid="{00000000-0005-0000-0000-000062050000}"/>
    <cellStyle name="Comma 12 2" xfId="1344" xr:uid="{00000000-0005-0000-0000-000063050000}"/>
    <cellStyle name="Comma 12 2 2" xfId="2925" xr:uid="{00000000-0005-0000-0000-000064050000}"/>
    <cellStyle name="Comma 12 3" xfId="2924" xr:uid="{00000000-0005-0000-0000-000065050000}"/>
    <cellStyle name="Comma 13" xfId="1345" xr:uid="{00000000-0005-0000-0000-000066050000}"/>
    <cellStyle name="Comma 13 2" xfId="1346" xr:uid="{00000000-0005-0000-0000-000067050000}"/>
    <cellStyle name="Comma 13 2 2" xfId="2927" xr:uid="{00000000-0005-0000-0000-000068050000}"/>
    <cellStyle name="Comma 13 3" xfId="2926" xr:uid="{00000000-0005-0000-0000-000069050000}"/>
    <cellStyle name="Comma 13 5" xfId="1347" xr:uid="{00000000-0005-0000-0000-00006A050000}"/>
    <cellStyle name="Comma 14" xfId="1348" xr:uid="{00000000-0005-0000-0000-00006B050000}"/>
    <cellStyle name="Comma 14 2" xfId="1349" xr:uid="{00000000-0005-0000-0000-00006C050000}"/>
    <cellStyle name="Comma 14 2 2" xfId="2929" xr:uid="{00000000-0005-0000-0000-00006D050000}"/>
    <cellStyle name="Comma 14 3" xfId="2928" xr:uid="{00000000-0005-0000-0000-00006E050000}"/>
    <cellStyle name="Comma 15" xfId="1350" xr:uid="{00000000-0005-0000-0000-00006F050000}"/>
    <cellStyle name="Comma 15 2" xfId="1351" xr:uid="{00000000-0005-0000-0000-000070050000}"/>
    <cellStyle name="Comma 15 2 2" xfId="2931" xr:uid="{00000000-0005-0000-0000-000071050000}"/>
    <cellStyle name="Comma 15 3" xfId="2930" xr:uid="{00000000-0005-0000-0000-000072050000}"/>
    <cellStyle name="Comma 16" xfId="1352" xr:uid="{00000000-0005-0000-0000-000073050000}"/>
    <cellStyle name="Comma 16 2" xfId="1353" xr:uid="{00000000-0005-0000-0000-000074050000}"/>
    <cellStyle name="Comma 16 2 2" xfId="2933" xr:uid="{00000000-0005-0000-0000-000075050000}"/>
    <cellStyle name="Comma 16 3" xfId="2932" xr:uid="{00000000-0005-0000-0000-000076050000}"/>
    <cellStyle name="Comma 17" xfId="1354" xr:uid="{00000000-0005-0000-0000-000077050000}"/>
    <cellStyle name="Comma 17 2" xfId="1355" xr:uid="{00000000-0005-0000-0000-000078050000}"/>
    <cellStyle name="Comma 17 2 2" xfId="2935" xr:uid="{00000000-0005-0000-0000-000079050000}"/>
    <cellStyle name="Comma 17 3" xfId="2934" xr:uid="{00000000-0005-0000-0000-00007A050000}"/>
    <cellStyle name="Comma 18" xfId="1356" xr:uid="{00000000-0005-0000-0000-00007B050000}"/>
    <cellStyle name="Comma 18 2" xfId="1357" xr:uid="{00000000-0005-0000-0000-00007C050000}"/>
    <cellStyle name="Comma 18 2 2" xfId="2937" xr:uid="{00000000-0005-0000-0000-00007D050000}"/>
    <cellStyle name="Comma 18 3" xfId="2936" xr:uid="{00000000-0005-0000-0000-00007E050000}"/>
    <cellStyle name="Comma 19" xfId="1358" xr:uid="{00000000-0005-0000-0000-00007F050000}"/>
    <cellStyle name="Comma 19 2" xfId="1359" xr:uid="{00000000-0005-0000-0000-000080050000}"/>
    <cellStyle name="Comma 19 2 2" xfId="2939" xr:uid="{00000000-0005-0000-0000-000081050000}"/>
    <cellStyle name="Comma 19 3" xfId="2938" xr:uid="{00000000-0005-0000-0000-000082050000}"/>
    <cellStyle name="Comma 2" xfId="19" xr:uid="{00000000-0005-0000-0000-000083050000}"/>
    <cellStyle name="Comma 2 2" xfId="3" xr:uid="{00000000-0005-0000-0000-000084050000}"/>
    <cellStyle name="Comma 2 2 2" xfId="1362" xr:uid="{00000000-0005-0000-0000-000085050000}"/>
    <cellStyle name="Comma 2 2 2 2" xfId="1363" xr:uid="{00000000-0005-0000-0000-000086050000}"/>
    <cellStyle name="Comma 2 2 2 2 2" xfId="2943" xr:uid="{00000000-0005-0000-0000-000087050000}"/>
    <cellStyle name="Comma 2 2 2 3" xfId="2942" xr:uid="{00000000-0005-0000-0000-000088050000}"/>
    <cellStyle name="Comma 2 2 3" xfId="1364" xr:uid="{00000000-0005-0000-0000-000089050000}"/>
    <cellStyle name="Comma 2 2 3 2" xfId="1365" xr:uid="{00000000-0005-0000-0000-00008A050000}"/>
    <cellStyle name="Comma 2 2 3 2 2" xfId="2945" xr:uid="{00000000-0005-0000-0000-00008B050000}"/>
    <cellStyle name="Comma 2 2 3 3" xfId="2944" xr:uid="{00000000-0005-0000-0000-00008C050000}"/>
    <cellStyle name="Comma 2 2 4" xfId="1361" xr:uid="{00000000-0005-0000-0000-00008D050000}"/>
    <cellStyle name="Comma 2 2 4 2" xfId="2941" xr:uid="{00000000-0005-0000-0000-00008E050000}"/>
    <cellStyle name="Comma 2 2 5" xfId="3421" xr:uid="{00000000-0005-0000-0000-00008F050000}"/>
    <cellStyle name="Comma 2 3" xfId="27" xr:uid="{00000000-0005-0000-0000-000090050000}"/>
    <cellStyle name="Comma 2 3 2" xfId="1367" xr:uid="{00000000-0005-0000-0000-000091050000}"/>
    <cellStyle name="Comma 2 3 2 2" xfId="2947" xr:uid="{00000000-0005-0000-0000-000092050000}"/>
    <cellStyle name="Comma 2 3 3" xfId="1368" xr:uid="{00000000-0005-0000-0000-000093050000}"/>
    <cellStyle name="Comma 2 3 3 2" xfId="2948" xr:uid="{00000000-0005-0000-0000-000094050000}"/>
    <cellStyle name="Comma 2 3 4" xfId="1366" xr:uid="{00000000-0005-0000-0000-000095050000}"/>
    <cellStyle name="Comma 2 3 4 2" xfId="2946" xr:uid="{00000000-0005-0000-0000-000096050000}"/>
    <cellStyle name="Comma 2 3 5" xfId="3427" xr:uid="{00000000-0005-0000-0000-000097050000}"/>
    <cellStyle name="Comma 2 4" xfId="1369" xr:uid="{00000000-0005-0000-0000-000098050000}"/>
    <cellStyle name="Comma 2 4 2" xfId="1370" xr:uid="{00000000-0005-0000-0000-000099050000}"/>
    <cellStyle name="Comma 2 4 2 2" xfId="1371" xr:uid="{00000000-0005-0000-0000-00009A050000}"/>
    <cellStyle name="Comma 2 4 2 2 2" xfId="2951" xr:uid="{00000000-0005-0000-0000-00009B050000}"/>
    <cellStyle name="Comma 2 4 2 3" xfId="2950" xr:uid="{00000000-0005-0000-0000-00009C050000}"/>
    <cellStyle name="Comma 2 4 3" xfId="1372" xr:uid="{00000000-0005-0000-0000-00009D050000}"/>
    <cellStyle name="Comma 2 4 3 2" xfId="2952" xr:uid="{00000000-0005-0000-0000-00009E050000}"/>
    <cellStyle name="Comma 2 4 4" xfId="2949" xr:uid="{00000000-0005-0000-0000-00009F050000}"/>
    <cellStyle name="Comma 2 5" xfId="1373" xr:uid="{00000000-0005-0000-0000-0000A0050000}"/>
    <cellStyle name="Comma 2 5 2" xfId="2953" xr:uid="{00000000-0005-0000-0000-0000A1050000}"/>
    <cellStyle name="Comma 2 6" xfId="1360" xr:uid="{00000000-0005-0000-0000-0000A2050000}"/>
    <cellStyle name="Comma 2 6 2" xfId="2940" xr:uid="{00000000-0005-0000-0000-0000A3050000}"/>
    <cellStyle name="Comma 2 7" xfId="3418" xr:uid="{00000000-0005-0000-0000-0000A4050000}"/>
    <cellStyle name="Comma 2_ACADEMY BUILDING" xfId="1374" xr:uid="{00000000-0005-0000-0000-0000A5050000}"/>
    <cellStyle name="Comma 20" xfId="1375" xr:uid="{00000000-0005-0000-0000-0000A6050000}"/>
    <cellStyle name="Comma 20 2" xfId="1376" xr:uid="{00000000-0005-0000-0000-0000A7050000}"/>
    <cellStyle name="Comma 20 2 2" xfId="2955" xr:uid="{00000000-0005-0000-0000-0000A8050000}"/>
    <cellStyle name="Comma 20 3" xfId="2954" xr:uid="{00000000-0005-0000-0000-0000A9050000}"/>
    <cellStyle name="Comma 21" xfId="1377" xr:uid="{00000000-0005-0000-0000-0000AA050000}"/>
    <cellStyle name="Comma 21 2" xfId="1378" xr:uid="{00000000-0005-0000-0000-0000AB050000}"/>
    <cellStyle name="Comma 21 2 2" xfId="2957" xr:uid="{00000000-0005-0000-0000-0000AC050000}"/>
    <cellStyle name="Comma 21 3" xfId="2956" xr:uid="{00000000-0005-0000-0000-0000AD050000}"/>
    <cellStyle name="Comma 22" xfId="1379" xr:uid="{00000000-0005-0000-0000-0000AE050000}"/>
    <cellStyle name="Comma 22 2" xfId="1380" xr:uid="{00000000-0005-0000-0000-0000AF050000}"/>
    <cellStyle name="Comma 22 2 2" xfId="2959" xr:uid="{00000000-0005-0000-0000-0000B0050000}"/>
    <cellStyle name="Comma 22 3" xfId="2958" xr:uid="{00000000-0005-0000-0000-0000B1050000}"/>
    <cellStyle name="Comma 23" xfId="1381" xr:uid="{00000000-0005-0000-0000-0000B2050000}"/>
    <cellStyle name="Comma 23 2" xfId="1382" xr:uid="{00000000-0005-0000-0000-0000B3050000}"/>
    <cellStyle name="Comma 23 2 2" xfId="2961" xr:uid="{00000000-0005-0000-0000-0000B4050000}"/>
    <cellStyle name="Comma 23 3" xfId="2960" xr:uid="{00000000-0005-0000-0000-0000B5050000}"/>
    <cellStyle name="Comma 24" xfId="1383" xr:uid="{00000000-0005-0000-0000-0000B6050000}"/>
    <cellStyle name="Comma 24 2" xfId="1384" xr:uid="{00000000-0005-0000-0000-0000B7050000}"/>
    <cellStyle name="Comma 24 2 2" xfId="2963" xr:uid="{00000000-0005-0000-0000-0000B8050000}"/>
    <cellStyle name="Comma 24 3" xfId="2962" xr:uid="{00000000-0005-0000-0000-0000B9050000}"/>
    <cellStyle name="Comma 25" xfId="1385" xr:uid="{00000000-0005-0000-0000-0000BA050000}"/>
    <cellStyle name="Comma 25 2" xfId="1386" xr:uid="{00000000-0005-0000-0000-0000BB050000}"/>
    <cellStyle name="Comma 25 2 2" xfId="2965" xr:uid="{00000000-0005-0000-0000-0000BC050000}"/>
    <cellStyle name="Comma 25 3" xfId="1387" xr:uid="{00000000-0005-0000-0000-0000BD050000}"/>
    <cellStyle name="Comma 25 4" xfId="2964" xr:uid="{00000000-0005-0000-0000-0000BE050000}"/>
    <cellStyle name="Comma 26" xfId="1388" xr:uid="{00000000-0005-0000-0000-0000BF050000}"/>
    <cellStyle name="Comma 26 2" xfId="1389" xr:uid="{00000000-0005-0000-0000-0000C0050000}"/>
    <cellStyle name="Comma 26 2 2" xfId="2967" xr:uid="{00000000-0005-0000-0000-0000C1050000}"/>
    <cellStyle name="Comma 26 3" xfId="2966" xr:uid="{00000000-0005-0000-0000-0000C2050000}"/>
    <cellStyle name="Comma 27" xfId="1390" xr:uid="{00000000-0005-0000-0000-0000C3050000}"/>
    <cellStyle name="Comma 27 2" xfId="1391" xr:uid="{00000000-0005-0000-0000-0000C4050000}"/>
    <cellStyle name="Comma 27 2 2" xfId="2969" xr:uid="{00000000-0005-0000-0000-0000C5050000}"/>
    <cellStyle name="Comma 27 3" xfId="2968" xr:uid="{00000000-0005-0000-0000-0000C6050000}"/>
    <cellStyle name="Comma 28" xfId="1392" xr:uid="{00000000-0005-0000-0000-0000C7050000}"/>
    <cellStyle name="Comma 28 2" xfId="1393" xr:uid="{00000000-0005-0000-0000-0000C8050000}"/>
    <cellStyle name="Comma 28 2 2" xfId="2971" xr:uid="{00000000-0005-0000-0000-0000C9050000}"/>
    <cellStyle name="Comma 28 3" xfId="2970" xr:uid="{00000000-0005-0000-0000-0000CA050000}"/>
    <cellStyle name="Comma 29" xfId="1394" xr:uid="{00000000-0005-0000-0000-0000CB050000}"/>
    <cellStyle name="Comma 29 2" xfId="1395" xr:uid="{00000000-0005-0000-0000-0000CC050000}"/>
    <cellStyle name="Comma 29 2 2" xfId="2973" xr:uid="{00000000-0005-0000-0000-0000CD050000}"/>
    <cellStyle name="Comma 29 2 2 4" xfId="1396" xr:uid="{00000000-0005-0000-0000-0000CE050000}"/>
    <cellStyle name="Comma 29 2 2 4 2" xfId="2974" xr:uid="{00000000-0005-0000-0000-0000CF050000}"/>
    <cellStyle name="Comma 29 2 5" xfId="1397" xr:uid="{00000000-0005-0000-0000-0000D0050000}"/>
    <cellStyle name="Comma 29 3" xfId="2972" xr:uid="{00000000-0005-0000-0000-0000D1050000}"/>
    <cellStyle name="Comma 3" xfId="12" xr:uid="{00000000-0005-0000-0000-0000D2050000}"/>
    <cellStyle name="Comma 3 10" xfId="1398" xr:uid="{00000000-0005-0000-0000-0000D3050000}"/>
    <cellStyle name="Comma 3 10 2" xfId="2975" xr:uid="{00000000-0005-0000-0000-0000D4050000}"/>
    <cellStyle name="Comma 3 11" xfId="2822" xr:uid="{00000000-0005-0000-0000-0000D5050000}"/>
    <cellStyle name="Comma 3 11 2" xfId="3406" xr:uid="{00000000-0005-0000-0000-0000D6050000}"/>
    <cellStyle name="Comma 3 12" xfId="3417" xr:uid="{00000000-0005-0000-0000-0000D7050000}"/>
    <cellStyle name="Comma 3 13" xfId="3430" xr:uid="{00000000-0005-0000-0000-0000D8050000}"/>
    <cellStyle name="Comma 3 2" xfId="1399" xr:uid="{00000000-0005-0000-0000-0000D9050000}"/>
    <cellStyle name="Comma 3 2 2" xfId="1400" xr:uid="{00000000-0005-0000-0000-0000DA050000}"/>
    <cellStyle name="Comma 3 2 2 2" xfId="1401" xr:uid="{00000000-0005-0000-0000-0000DB050000}"/>
    <cellStyle name="Comma 3 2 2 2 2" xfId="2978" xr:uid="{00000000-0005-0000-0000-0000DC050000}"/>
    <cellStyle name="Comma 3 2 2 3" xfId="2977" xr:uid="{00000000-0005-0000-0000-0000DD050000}"/>
    <cellStyle name="Comma 3 2 3" xfId="1402" xr:uid="{00000000-0005-0000-0000-0000DE050000}"/>
    <cellStyle name="Comma 3 2 4" xfId="1403" xr:uid="{00000000-0005-0000-0000-0000DF050000}"/>
    <cellStyle name="Comma 3 2 4 2" xfId="2979" xr:uid="{00000000-0005-0000-0000-0000E0050000}"/>
    <cellStyle name="Comma 3 2 5" xfId="1404" xr:uid="{00000000-0005-0000-0000-0000E1050000}"/>
    <cellStyle name="Comma 3 2 6" xfId="2976" xr:uid="{00000000-0005-0000-0000-0000E2050000}"/>
    <cellStyle name="Comma 3 3" xfId="1405" xr:uid="{00000000-0005-0000-0000-0000E3050000}"/>
    <cellStyle name="Comma 3 3 2" xfId="1406" xr:uid="{00000000-0005-0000-0000-0000E4050000}"/>
    <cellStyle name="Comma 3 3 2 2" xfId="2981" xr:uid="{00000000-0005-0000-0000-0000E5050000}"/>
    <cellStyle name="Comma 3 3 3" xfId="2980" xr:uid="{00000000-0005-0000-0000-0000E6050000}"/>
    <cellStyle name="Comma 3 4" xfId="1407" xr:uid="{00000000-0005-0000-0000-0000E7050000}"/>
    <cellStyle name="Comma 3 4 2" xfId="1408" xr:uid="{00000000-0005-0000-0000-0000E8050000}"/>
    <cellStyle name="Comma 3 4 2 2" xfId="2983" xr:uid="{00000000-0005-0000-0000-0000E9050000}"/>
    <cellStyle name="Comma 3 4 3" xfId="2982" xr:uid="{00000000-0005-0000-0000-0000EA050000}"/>
    <cellStyle name="Comma 3 5" xfId="1409" xr:uid="{00000000-0005-0000-0000-0000EB050000}"/>
    <cellStyle name="Comma 3 5 2" xfId="1410" xr:uid="{00000000-0005-0000-0000-0000EC050000}"/>
    <cellStyle name="Comma 3 5 2 2" xfId="2985" xr:uid="{00000000-0005-0000-0000-0000ED050000}"/>
    <cellStyle name="Comma 3 5 3" xfId="2984" xr:uid="{00000000-0005-0000-0000-0000EE050000}"/>
    <cellStyle name="Comma 3 6" xfId="1411" xr:uid="{00000000-0005-0000-0000-0000EF050000}"/>
    <cellStyle name="Comma 3 6 2" xfId="1412" xr:uid="{00000000-0005-0000-0000-0000F0050000}"/>
    <cellStyle name="Comma 3 6 2 2" xfId="2987" xr:uid="{00000000-0005-0000-0000-0000F1050000}"/>
    <cellStyle name="Comma 3 6 3" xfId="2986" xr:uid="{00000000-0005-0000-0000-0000F2050000}"/>
    <cellStyle name="Comma 3 7" xfId="1413" xr:uid="{00000000-0005-0000-0000-0000F3050000}"/>
    <cellStyle name="Comma 3 8" xfId="1414" xr:uid="{00000000-0005-0000-0000-0000F4050000}"/>
    <cellStyle name="Comma 3 8 2" xfId="2988" xr:uid="{00000000-0005-0000-0000-0000F5050000}"/>
    <cellStyle name="Comma 3 9" xfId="1415" xr:uid="{00000000-0005-0000-0000-0000F6050000}"/>
    <cellStyle name="Comma 3_2-BOQ- ESIC HOSPITAL AT CHANDIGARH-07.08.2012-R5" xfId="1416" xr:uid="{00000000-0005-0000-0000-0000F7050000}"/>
    <cellStyle name="Comma 30" xfId="1417" xr:uid="{00000000-0005-0000-0000-0000F8050000}"/>
    <cellStyle name="Comma 31" xfId="1418" xr:uid="{00000000-0005-0000-0000-0000F9050000}"/>
    <cellStyle name="Comma 31 2" xfId="1419" xr:uid="{00000000-0005-0000-0000-0000FA050000}"/>
    <cellStyle name="Comma 31 2 2" xfId="1420" xr:uid="{00000000-0005-0000-0000-0000FB050000}"/>
    <cellStyle name="Comma 31 2 3" xfId="1421" xr:uid="{00000000-0005-0000-0000-0000FC050000}"/>
    <cellStyle name="Comma 31 2 4" xfId="1422" xr:uid="{00000000-0005-0000-0000-0000FD050000}"/>
    <cellStyle name="Comma 31 2 5" xfId="1423" xr:uid="{00000000-0005-0000-0000-0000FE050000}"/>
    <cellStyle name="Comma 31 2 6" xfId="1424" xr:uid="{00000000-0005-0000-0000-0000FF050000}"/>
    <cellStyle name="Comma 31 2 7" xfId="1425" xr:uid="{00000000-0005-0000-0000-000000060000}"/>
    <cellStyle name="Comma 31 2 8" xfId="1426" xr:uid="{00000000-0005-0000-0000-000001060000}"/>
    <cellStyle name="Comma 31 2 9" xfId="1427" xr:uid="{00000000-0005-0000-0000-000002060000}"/>
    <cellStyle name="Comma 31 3" xfId="1428" xr:uid="{00000000-0005-0000-0000-000003060000}"/>
    <cellStyle name="Comma 31 3 2" xfId="2989" xr:uid="{00000000-0005-0000-0000-000004060000}"/>
    <cellStyle name="Comma 32" xfId="1429" xr:uid="{00000000-0005-0000-0000-000005060000}"/>
    <cellStyle name="Comma 32 2" xfId="1430" xr:uid="{00000000-0005-0000-0000-000006060000}"/>
    <cellStyle name="Comma 32 2 2" xfId="2990" xr:uid="{00000000-0005-0000-0000-000007060000}"/>
    <cellStyle name="Comma 33" xfId="1431" xr:uid="{00000000-0005-0000-0000-000008060000}"/>
    <cellStyle name="Comma 33 2" xfId="1432" xr:uid="{00000000-0005-0000-0000-000009060000}"/>
    <cellStyle name="Comma 33 2 2" xfId="2992" xr:uid="{00000000-0005-0000-0000-00000A060000}"/>
    <cellStyle name="Comma 33 3" xfId="2991" xr:uid="{00000000-0005-0000-0000-00000B060000}"/>
    <cellStyle name="Comma 34" xfId="1433" xr:uid="{00000000-0005-0000-0000-00000C060000}"/>
    <cellStyle name="Comma 34 2" xfId="2993" xr:uid="{00000000-0005-0000-0000-00000D060000}"/>
    <cellStyle name="Comma 35" xfId="1434" xr:uid="{00000000-0005-0000-0000-00000E060000}"/>
    <cellStyle name="Comma 35 2" xfId="2994" xr:uid="{00000000-0005-0000-0000-00000F060000}"/>
    <cellStyle name="Comma 36" xfId="1435" xr:uid="{00000000-0005-0000-0000-000010060000}"/>
    <cellStyle name="Comma 36 2" xfId="2995" xr:uid="{00000000-0005-0000-0000-000011060000}"/>
    <cellStyle name="Comma 37" xfId="1436" xr:uid="{00000000-0005-0000-0000-000012060000}"/>
    <cellStyle name="Comma 37 2" xfId="39" xr:uid="{00000000-0005-0000-0000-000013060000}"/>
    <cellStyle name="Comma 37 2 2" xfId="1437" xr:uid="{00000000-0005-0000-0000-000014060000}"/>
    <cellStyle name="Comma 37 2 2 2" xfId="2997" xr:uid="{00000000-0005-0000-0000-000015060000}"/>
    <cellStyle name="Comma 37 3" xfId="2996" xr:uid="{00000000-0005-0000-0000-000016060000}"/>
    <cellStyle name="Comma 38" xfId="1438" xr:uid="{00000000-0005-0000-0000-000017060000}"/>
    <cellStyle name="Comma 38 2" xfId="2998" xr:uid="{00000000-0005-0000-0000-000018060000}"/>
    <cellStyle name="Comma 39" xfId="1439" xr:uid="{00000000-0005-0000-0000-000019060000}"/>
    <cellStyle name="Comma 39 2" xfId="2999" xr:uid="{00000000-0005-0000-0000-00001A060000}"/>
    <cellStyle name="Comma 4" xfId="22" xr:uid="{00000000-0005-0000-0000-00001B060000}"/>
    <cellStyle name="Comma 4 2" xfId="53" xr:uid="{00000000-0005-0000-0000-00001C060000}"/>
    <cellStyle name="Comma 4 2 2" xfId="1442" xr:uid="{00000000-0005-0000-0000-00001D060000}"/>
    <cellStyle name="Comma 4 2 2 2" xfId="3002" xr:uid="{00000000-0005-0000-0000-00001E060000}"/>
    <cellStyle name="Comma 4 2 3" xfId="1443" xr:uid="{00000000-0005-0000-0000-00001F060000}"/>
    <cellStyle name="Comma 4 2 3 2" xfId="3003" xr:uid="{00000000-0005-0000-0000-000020060000}"/>
    <cellStyle name="Comma 4 2 4" xfId="1441" xr:uid="{00000000-0005-0000-0000-000021060000}"/>
    <cellStyle name="Comma 4 2 4 2" xfId="3001" xr:uid="{00000000-0005-0000-0000-000022060000}"/>
    <cellStyle name="Comma 4 2 5" xfId="3412" xr:uid="{00000000-0005-0000-0000-000023060000}"/>
    <cellStyle name="Comma 4 2 6" xfId="2831" xr:uid="{00000000-0005-0000-0000-000024060000}"/>
    <cellStyle name="Comma 4 3" xfId="1444" xr:uid="{00000000-0005-0000-0000-000025060000}"/>
    <cellStyle name="Comma 4 3 2" xfId="1445" xr:uid="{00000000-0005-0000-0000-000026060000}"/>
    <cellStyle name="Comma 4 3 2 2" xfId="3005" xr:uid="{00000000-0005-0000-0000-000027060000}"/>
    <cellStyle name="Comma 4 3 3" xfId="3004" xr:uid="{00000000-0005-0000-0000-000028060000}"/>
    <cellStyle name="Comma 4 4" xfId="1446" xr:uid="{00000000-0005-0000-0000-000029060000}"/>
    <cellStyle name="Comma 4 4 2" xfId="1447" xr:uid="{00000000-0005-0000-0000-00002A060000}"/>
    <cellStyle name="Comma 4 4 2 2" xfId="3007" xr:uid="{00000000-0005-0000-0000-00002B060000}"/>
    <cellStyle name="Comma 4 4 3" xfId="1448" xr:uid="{00000000-0005-0000-0000-00002C060000}"/>
    <cellStyle name="Comma 4 4 3 2" xfId="3008" xr:uid="{00000000-0005-0000-0000-00002D060000}"/>
    <cellStyle name="Comma 4 4 4" xfId="3006" xr:uid="{00000000-0005-0000-0000-00002E060000}"/>
    <cellStyle name="Comma 4 5" xfId="1449" xr:uid="{00000000-0005-0000-0000-00002F060000}"/>
    <cellStyle name="Comma 4 5 2" xfId="3009" xr:uid="{00000000-0005-0000-0000-000030060000}"/>
    <cellStyle name="Comma 4 6" xfId="1440" xr:uid="{00000000-0005-0000-0000-000031060000}"/>
    <cellStyle name="Comma 4 6 2" xfId="3000" xr:uid="{00000000-0005-0000-0000-000032060000}"/>
    <cellStyle name="Comma 4 7" xfId="2826" xr:uid="{00000000-0005-0000-0000-000033060000}"/>
    <cellStyle name="Comma 4 8" xfId="3431" xr:uid="{00000000-0005-0000-0000-000034060000}"/>
    <cellStyle name="Comma 4_3-NATGRID AT ANDHERIA MORE-EXTERNAL BOQ-FF Works-27.09.13" xfId="1450" xr:uid="{00000000-0005-0000-0000-000035060000}"/>
    <cellStyle name="Comma 40" xfId="1451" xr:uid="{00000000-0005-0000-0000-000036060000}"/>
    <cellStyle name="Comma 40 2" xfId="1452" xr:uid="{00000000-0005-0000-0000-000037060000}"/>
    <cellStyle name="Comma 40 2 2" xfId="3011" xr:uid="{00000000-0005-0000-0000-000038060000}"/>
    <cellStyle name="Comma 40 3" xfId="3010" xr:uid="{00000000-0005-0000-0000-000039060000}"/>
    <cellStyle name="Comma 41" xfId="1453" xr:uid="{00000000-0005-0000-0000-00003A060000}"/>
    <cellStyle name="Comma 41 2" xfId="1454" xr:uid="{00000000-0005-0000-0000-00003B060000}"/>
    <cellStyle name="Comma 41 2 2" xfId="3013" xr:uid="{00000000-0005-0000-0000-00003C060000}"/>
    <cellStyle name="Comma 41 3" xfId="3012" xr:uid="{00000000-0005-0000-0000-00003D060000}"/>
    <cellStyle name="Comma 42" xfId="1274" xr:uid="{00000000-0005-0000-0000-00003E060000}"/>
    <cellStyle name="Comma 42 2" xfId="2916" xr:uid="{00000000-0005-0000-0000-00003F060000}"/>
    <cellStyle name="Comma 43" xfId="2819" xr:uid="{00000000-0005-0000-0000-000040060000}"/>
    <cellStyle name="Comma 43 2" xfId="3404" xr:uid="{00000000-0005-0000-0000-000041060000}"/>
    <cellStyle name="Comma 44" xfId="3408" xr:uid="{00000000-0005-0000-0000-000042060000}"/>
    <cellStyle name="Comma 45" xfId="2823" xr:uid="{00000000-0005-0000-0000-000043060000}"/>
    <cellStyle name="Comma 46" xfId="3401" xr:uid="{00000000-0005-0000-0000-000044060000}"/>
    <cellStyle name="Comma 47" xfId="3415" xr:uid="{00000000-0005-0000-0000-000045060000}"/>
    <cellStyle name="Comma 48" xfId="3426" xr:uid="{00000000-0005-0000-0000-000046060000}"/>
    <cellStyle name="Comma 49" xfId="3437" xr:uid="{00000000-0005-0000-0000-000047060000}"/>
    <cellStyle name="Comma 5" xfId="13" xr:uid="{00000000-0005-0000-0000-000048060000}"/>
    <cellStyle name="Comma 5 2" xfId="50" xr:uid="{00000000-0005-0000-0000-000049060000}"/>
    <cellStyle name="Comma 5 2 2" xfId="1457" xr:uid="{00000000-0005-0000-0000-00004A060000}"/>
    <cellStyle name="Comma 5 2 2 2" xfId="3016" xr:uid="{00000000-0005-0000-0000-00004B060000}"/>
    <cellStyle name="Comma 5 2 3" xfId="1458" xr:uid="{00000000-0005-0000-0000-00004C060000}"/>
    <cellStyle name="Comma 5 2 3 2" xfId="3017" xr:uid="{00000000-0005-0000-0000-00004D060000}"/>
    <cellStyle name="Comma 5 2 4" xfId="1456" xr:uid="{00000000-0005-0000-0000-00004E060000}"/>
    <cellStyle name="Comma 5 2 4 2" xfId="3015" xr:uid="{00000000-0005-0000-0000-00004F060000}"/>
    <cellStyle name="Comma 5 3" xfId="1459" xr:uid="{00000000-0005-0000-0000-000050060000}"/>
    <cellStyle name="Comma 5 3 2" xfId="3018" xr:uid="{00000000-0005-0000-0000-000051060000}"/>
    <cellStyle name="Comma 5 4" xfId="1460" xr:uid="{00000000-0005-0000-0000-000052060000}"/>
    <cellStyle name="Comma 5 4 2" xfId="3019" xr:uid="{00000000-0005-0000-0000-000053060000}"/>
    <cellStyle name="Comma 5 5" xfId="1455" xr:uid="{00000000-0005-0000-0000-000054060000}"/>
    <cellStyle name="Comma 5 5 2" xfId="3014" xr:uid="{00000000-0005-0000-0000-000055060000}"/>
    <cellStyle name="Comma 6" xfId="48" xr:uid="{00000000-0005-0000-0000-000056060000}"/>
    <cellStyle name="Comma 6 2" xfId="1462" xr:uid="{00000000-0005-0000-0000-000057060000}"/>
    <cellStyle name="Comma 6 3" xfId="1463" xr:uid="{00000000-0005-0000-0000-000058060000}"/>
    <cellStyle name="Comma 6 3 2" xfId="3020" xr:uid="{00000000-0005-0000-0000-000059060000}"/>
    <cellStyle name="Comma 6 4" xfId="1464" xr:uid="{00000000-0005-0000-0000-00005A060000}"/>
    <cellStyle name="Comma 6 4 2" xfId="3021" xr:uid="{00000000-0005-0000-0000-00005B060000}"/>
    <cellStyle name="Comma 6 5" xfId="1465" xr:uid="{00000000-0005-0000-0000-00005C060000}"/>
    <cellStyle name="Comma 6 5 2" xfId="3022" xr:uid="{00000000-0005-0000-0000-00005D060000}"/>
    <cellStyle name="Comma 6 6" xfId="1461" xr:uid="{00000000-0005-0000-0000-00005E060000}"/>
    <cellStyle name="Comma 6_3-NATGRID AT ANDHERIA MORE-EXTERNAL BOQ-FF Works-27.09.13" xfId="1466" xr:uid="{00000000-0005-0000-0000-00005F060000}"/>
    <cellStyle name="Comma 7" xfId="1467" xr:uid="{00000000-0005-0000-0000-000060060000}"/>
    <cellStyle name="Comma 7 2" xfId="1468" xr:uid="{00000000-0005-0000-0000-000061060000}"/>
    <cellStyle name="Comma 7 2 2" xfId="3023" xr:uid="{00000000-0005-0000-0000-000062060000}"/>
    <cellStyle name="Comma 7 3" xfId="1469" xr:uid="{00000000-0005-0000-0000-000063060000}"/>
    <cellStyle name="Comma 7 3 2" xfId="3024" xr:uid="{00000000-0005-0000-0000-000064060000}"/>
    <cellStyle name="Comma 7 4" xfId="3419" xr:uid="{00000000-0005-0000-0000-000065060000}"/>
    <cellStyle name="Comma 7 5" xfId="1470" xr:uid="{00000000-0005-0000-0000-000066060000}"/>
    <cellStyle name="Comma 8" xfId="1471" xr:uid="{00000000-0005-0000-0000-000067060000}"/>
    <cellStyle name="Comma 8 2" xfId="1472" xr:uid="{00000000-0005-0000-0000-000068060000}"/>
    <cellStyle name="Comma 8 2 2" xfId="1473" xr:uid="{00000000-0005-0000-0000-000069060000}"/>
    <cellStyle name="Comma 8 2 2 2" xfId="3026" xr:uid="{00000000-0005-0000-0000-00006A060000}"/>
    <cellStyle name="Comma 8 2 3" xfId="3025" xr:uid="{00000000-0005-0000-0000-00006B060000}"/>
    <cellStyle name="Comma 8 3" xfId="1474" xr:uid="{00000000-0005-0000-0000-00006C060000}"/>
    <cellStyle name="Comma 8 3 2" xfId="3027" xr:uid="{00000000-0005-0000-0000-00006D060000}"/>
    <cellStyle name="Comma 8 4" xfId="1475" xr:uid="{00000000-0005-0000-0000-00006E060000}"/>
    <cellStyle name="Comma 8 4 2" xfId="3028" xr:uid="{00000000-0005-0000-0000-00006F060000}"/>
    <cellStyle name="Comma 9" xfId="1476" xr:uid="{00000000-0005-0000-0000-000070060000}"/>
    <cellStyle name="Comma 9 2" xfId="1477" xr:uid="{00000000-0005-0000-0000-000071060000}"/>
    <cellStyle name="Comma 9 2 2" xfId="3030" xr:uid="{00000000-0005-0000-0000-000072060000}"/>
    <cellStyle name="Comma 9 3" xfId="1478" xr:uid="{00000000-0005-0000-0000-000073060000}"/>
    <cellStyle name="Comma 9 3 2" xfId="3031" xr:uid="{00000000-0005-0000-0000-000074060000}"/>
    <cellStyle name="Comma 9 4" xfId="3029" xr:uid="{00000000-0005-0000-0000-000075060000}"/>
    <cellStyle name="Comma0" xfId="1479" xr:uid="{00000000-0005-0000-0000-000076060000}"/>
    <cellStyle name="Copied" xfId="1480" xr:uid="{00000000-0005-0000-0000-000077060000}"/>
    <cellStyle name="COURIER" xfId="1481" xr:uid="{00000000-0005-0000-0000-000078060000}"/>
    <cellStyle name="CSI" xfId="1482" xr:uid="{00000000-0005-0000-0000-000079060000}"/>
    <cellStyle name="Currency $" xfId="1483" xr:uid="{00000000-0005-0000-0000-00007A060000}"/>
    <cellStyle name="Currency $ 2" xfId="1484" xr:uid="{00000000-0005-0000-0000-00007B060000}"/>
    <cellStyle name="Currency $ 3" xfId="1485" xr:uid="{00000000-0005-0000-0000-00007C060000}"/>
    <cellStyle name="Currency $ 4" xfId="1486" xr:uid="{00000000-0005-0000-0000-00007D060000}"/>
    <cellStyle name="Currency $ 5" xfId="1487" xr:uid="{00000000-0005-0000-0000-00007E060000}"/>
    <cellStyle name="Currency $ 6" xfId="1488" xr:uid="{00000000-0005-0000-0000-00007F060000}"/>
    <cellStyle name="Currency $_Cost_appraisal_Aliens_FPS" xfId="1489" xr:uid="{00000000-0005-0000-0000-000080060000}"/>
    <cellStyle name="Currency [0] 2" xfId="1490" xr:uid="{00000000-0005-0000-0000-000081060000}"/>
    <cellStyle name="Currency [0] 3" xfId="1491" xr:uid="{00000000-0005-0000-0000-000082060000}"/>
    <cellStyle name="Currency [0] 3 2" xfId="40" xr:uid="{00000000-0005-0000-0000-000083060000}"/>
    <cellStyle name="Currency [0] 4" xfId="1492" xr:uid="{00000000-0005-0000-0000-000084060000}"/>
    <cellStyle name="Currency 2" xfId="26" xr:uid="{00000000-0005-0000-0000-000085060000}"/>
    <cellStyle name="Currency 2 2" xfId="54" xr:uid="{00000000-0005-0000-0000-000086060000}"/>
    <cellStyle name="Currency 2 2 2" xfId="2832" xr:uid="{00000000-0005-0000-0000-000087060000}"/>
    <cellStyle name="Currency 2 3" xfId="1493" xr:uid="{00000000-0005-0000-0000-000088060000}"/>
    <cellStyle name="Currency 2 4" xfId="2827" xr:uid="{00000000-0005-0000-0000-000089060000}"/>
    <cellStyle name="Currency 3" xfId="52" xr:uid="{00000000-0005-0000-0000-00008A060000}"/>
    <cellStyle name="Currency 3 2" xfId="2821" xr:uid="{00000000-0005-0000-0000-00008B060000}"/>
    <cellStyle name="Currency 3 2 2" xfId="3405" xr:uid="{00000000-0005-0000-0000-00008C060000}"/>
    <cellStyle name="Currency 3 3" xfId="2830" xr:uid="{00000000-0005-0000-0000-00008D060000}"/>
    <cellStyle name="Currency 4" xfId="3416" xr:uid="{00000000-0005-0000-0000-00008E060000}"/>
    <cellStyle name="Currency 5" xfId="1494" xr:uid="{00000000-0005-0000-0000-00008F060000}"/>
    <cellStyle name="Currency0" xfId="1495" xr:uid="{00000000-0005-0000-0000-000090060000}"/>
    <cellStyle name="Date" xfId="1496" xr:uid="{00000000-0005-0000-0000-000091060000}"/>
    <cellStyle name="Date 2" xfId="1497" xr:uid="{00000000-0005-0000-0000-000092060000}"/>
    <cellStyle name="Date 3" xfId="1498" xr:uid="{00000000-0005-0000-0000-000093060000}"/>
    <cellStyle name="Date 4" xfId="1499" xr:uid="{00000000-0005-0000-0000-000094060000}"/>
    <cellStyle name="Date 5" xfId="1500" xr:uid="{00000000-0005-0000-0000-000095060000}"/>
    <cellStyle name="Date 6" xfId="1501" xr:uid="{00000000-0005-0000-0000-000096060000}"/>
    <cellStyle name="Date_exclusio-list" xfId="1502" xr:uid="{00000000-0005-0000-0000-000097060000}"/>
    <cellStyle name="Default 1" xfId="1503" xr:uid="{00000000-0005-0000-0000-000098060000}"/>
    <cellStyle name="Description" xfId="1504" xr:uid="{00000000-0005-0000-0000-000099060000}"/>
    <cellStyle name="Dezimal [0]_laroux" xfId="1505" xr:uid="{00000000-0005-0000-0000-00009A060000}"/>
    <cellStyle name="Dezimal_laroux" xfId="1506" xr:uid="{00000000-0005-0000-0000-00009B060000}"/>
    <cellStyle name="Entered" xfId="1507" xr:uid="{00000000-0005-0000-0000-00009C060000}"/>
    <cellStyle name="Euro" xfId="1508" xr:uid="{00000000-0005-0000-0000-00009D060000}"/>
    <cellStyle name="Euro 2" xfId="1509" xr:uid="{00000000-0005-0000-0000-00009E060000}"/>
    <cellStyle name="Excel Built-in Excel Built-in TableStyleLight1" xfId="1510" xr:uid="{00000000-0005-0000-0000-00009F060000}"/>
    <cellStyle name="Excel Built-in Normal" xfId="1511" xr:uid="{00000000-0005-0000-0000-0000A0060000}"/>
    <cellStyle name="Excel Built-in Normal 1" xfId="1512" xr:uid="{00000000-0005-0000-0000-0000A1060000}"/>
    <cellStyle name="Excel Built-in Normal 1 2" xfId="1513" xr:uid="{00000000-0005-0000-0000-0000A2060000}"/>
    <cellStyle name="Excel Built-in Normal 2" xfId="1514" xr:uid="{00000000-0005-0000-0000-0000A3060000}"/>
    <cellStyle name="Excel Built-in Normal 2 2" xfId="1515" xr:uid="{00000000-0005-0000-0000-0000A4060000}"/>
    <cellStyle name="Excel Built-in Normal 3" xfId="30" xr:uid="{00000000-0005-0000-0000-0000A5060000}"/>
    <cellStyle name="Excel Built-in Normal 3 2" xfId="1516" xr:uid="{00000000-0005-0000-0000-0000A6060000}"/>
    <cellStyle name="Excel Built-in Normal 4" xfId="1517" xr:uid="{00000000-0005-0000-0000-0000A7060000}"/>
    <cellStyle name="Excel Built-in Normal 5" xfId="3394" xr:uid="{00000000-0005-0000-0000-0000A8060000}"/>
    <cellStyle name="Excel Built-in Normal_2-BOQ- ESIC HOSPITAL AT CHANDIGARH-07.08.2012-R5" xfId="1518" xr:uid="{00000000-0005-0000-0000-0000A9060000}"/>
    <cellStyle name="Explanatory Text 10" xfId="1519" xr:uid="{00000000-0005-0000-0000-0000AA060000}"/>
    <cellStyle name="Explanatory Text 10 2" xfId="1520" xr:uid="{00000000-0005-0000-0000-0000AB060000}"/>
    <cellStyle name="Explanatory Text 11" xfId="1521" xr:uid="{00000000-0005-0000-0000-0000AC060000}"/>
    <cellStyle name="Explanatory Text 11 2" xfId="1522" xr:uid="{00000000-0005-0000-0000-0000AD060000}"/>
    <cellStyle name="Explanatory Text 12" xfId="1523" xr:uid="{00000000-0005-0000-0000-0000AE060000}"/>
    <cellStyle name="Explanatory Text 12 2" xfId="1524" xr:uid="{00000000-0005-0000-0000-0000AF060000}"/>
    <cellStyle name="Explanatory Text 13" xfId="1525" xr:uid="{00000000-0005-0000-0000-0000B0060000}"/>
    <cellStyle name="Explanatory Text 13 2" xfId="1526" xr:uid="{00000000-0005-0000-0000-0000B1060000}"/>
    <cellStyle name="Explanatory Text 14" xfId="1527" xr:uid="{00000000-0005-0000-0000-0000B2060000}"/>
    <cellStyle name="Explanatory Text 14 2" xfId="1528" xr:uid="{00000000-0005-0000-0000-0000B3060000}"/>
    <cellStyle name="Explanatory Text 15" xfId="1529" xr:uid="{00000000-0005-0000-0000-0000B4060000}"/>
    <cellStyle name="Explanatory Text 15 2" xfId="1530" xr:uid="{00000000-0005-0000-0000-0000B5060000}"/>
    <cellStyle name="Explanatory Text 16" xfId="1531" xr:uid="{00000000-0005-0000-0000-0000B6060000}"/>
    <cellStyle name="Explanatory Text 16 2" xfId="1532" xr:uid="{00000000-0005-0000-0000-0000B7060000}"/>
    <cellStyle name="Explanatory Text 17" xfId="1533" xr:uid="{00000000-0005-0000-0000-0000B8060000}"/>
    <cellStyle name="Explanatory Text 17 2" xfId="1534" xr:uid="{00000000-0005-0000-0000-0000B9060000}"/>
    <cellStyle name="Explanatory Text 18" xfId="1535" xr:uid="{00000000-0005-0000-0000-0000BA060000}"/>
    <cellStyle name="Explanatory Text 18 2" xfId="1536" xr:uid="{00000000-0005-0000-0000-0000BB060000}"/>
    <cellStyle name="Explanatory Text 19" xfId="1537" xr:uid="{00000000-0005-0000-0000-0000BC060000}"/>
    <cellStyle name="Explanatory Text 2" xfId="47" xr:uid="{00000000-0005-0000-0000-0000BD060000}"/>
    <cellStyle name="Explanatory Text 2 2" xfId="1539" xr:uid="{00000000-0005-0000-0000-0000BE060000}"/>
    <cellStyle name="Explanatory Text 2 3" xfId="1538" xr:uid="{00000000-0005-0000-0000-0000BF060000}"/>
    <cellStyle name="Explanatory Text 20" xfId="1540" xr:uid="{00000000-0005-0000-0000-0000C0060000}"/>
    <cellStyle name="Explanatory Text 21" xfId="1541" xr:uid="{00000000-0005-0000-0000-0000C1060000}"/>
    <cellStyle name="Explanatory Text 22" xfId="1542" xr:uid="{00000000-0005-0000-0000-0000C2060000}"/>
    <cellStyle name="Explanatory Text 23" xfId="1543" xr:uid="{00000000-0005-0000-0000-0000C3060000}"/>
    <cellStyle name="Explanatory Text 24" xfId="1544" xr:uid="{00000000-0005-0000-0000-0000C4060000}"/>
    <cellStyle name="Explanatory Text 25" xfId="1545" xr:uid="{00000000-0005-0000-0000-0000C5060000}"/>
    <cellStyle name="Explanatory Text 3" xfId="1546" xr:uid="{00000000-0005-0000-0000-0000C6060000}"/>
    <cellStyle name="Explanatory Text 3 2" xfId="1547" xr:uid="{00000000-0005-0000-0000-0000C7060000}"/>
    <cellStyle name="Explanatory Text 4" xfId="1548" xr:uid="{00000000-0005-0000-0000-0000C8060000}"/>
    <cellStyle name="Explanatory Text 4 2" xfId="1549" xr:uid="{00000000-0005-0000-0000-0000C9060000}"/>
    <cellStyle name="Explanatory Text 5" xfId="1550" xr:uid="{00000000-0005-0000-0000-0000CA060000}"/>
    <cellStyle name="Explanatory Text 5 2" xfId="1551" xr:uid="{00000000-0005-0000-0000-0000CB060000}"/>
    <cellStyle name="Explanatory Text 6" xfId="1552" xr:uid="{00000000-0005-0000-0000-0000CC060000}"/>
    <cellStyle name="Explanatory Text 6 2" xfId="1553" xr:uid="{00000000-0005-0000-0000-0000CD060000}"/>
    <cellStyle name="Explanatory Text 7" xfId="1554" xr:uid="{00000000-0005-0000-0000-0000CE060000}"/>
    <cellStyle name="Explanatory Text 7 2" xfId="1555" xr:uid="{00000000-0005-0000-0000-0000CF060000}"/>
    <cellStyle name="Explanatory Text 8" xfId="1556" xr:uid="{00000000-0005-0000-0000-0000D0060000}"/>
    <cellStyle name="Explanatory Text 8 2" xfId="1557" xr:uid="{00000000-0005-0000-0000-0000D1060000}"/>
    <cellStyle name="Explanatory Text 9" xfId="1558" xr:uid="{00000000-0005-0000-0000-0000D2060000}"/>
    <cellStyle name="Explanatory Text 9 2" xfId="1559" xr:uid="{00000000-0005-0000-0000-0000D3060000}"/>
    <cellStyle name="F2" xfId="1560" xr:uid="{00000000-0005-0000-0000-0000D4060000}"/>
    <cellStyle name="F2 2" xfId="1561" xr:uid="{00000000-0005-0000-0000-0000D5060000}"/>
    <cellStyle name="F2 3" xfId="1562" xr:uid="{00000000-0005-0000-0000-0000D6060000}"/>
    <cellStyle name="F2 4" xfId="1563" xr:uid="{00000000-0005-0000-0000-0000D7060000}"/>
    <cellStyle name="F2 5" xfId="1564" xr:uid="{00000000-0005-0000-0000-0000D8060000}"/>
    <cellStyle name="F2 6" xfId="1565" xr:uid="{00000000-0005-0000-0000-0000D9060000}"/>
    <cellStyle name="F3" xfId="1566" xr:uid="{00000000-0005-0000-0000-0000DA060000}"/>
    <cellStyle name="F3 2" xfId="1567" xr:uid="{00000000-0005-0000-0000-0000DB060000}"/>
    <cellStyle name="F3 3" xfId="1568" xr:uid="{00000000-0005-0000-0000-0000DC060000}"/>
    <cellStyle name="F3 4" xfId="1569" xr:uid="{00000000-0005-0000-0000-0000DD060000}"/>
    <cellStyle name="F3 5" xfId="1570" xr:uid="{00000000-0005-0000-0000-0000DE060000}"/>
    <cellStyle name="F3 6" xfId="1571" xr:uid="{00000000-0005-0000-0000-0000DF060000}"/>
    <cellStyle name="F4" xfId="1572" xr:uid="{00000000-0005-0000-0000-0000E0060000}"/>
    <cellStyle name="F4 2" xfId="1573" xr:uid="{00000000-0005-0000-0000-0000E1060000}"/>
    <cellStyle name="F4 3" xfId="1574" xr:uid="{00000000-0005-0000-0000-0000E2060000}"/>
    <cellStyle name="F4 4" xfId="1575" xr:uid="{00000000-0005-0000-0000-0000E3060000}"/>
    <cellStyle name="F4 5" xfId="1576" xr:uid="{00000000-0005-0000-0000-0000E4060000}"/>
    <cellStyle name="F4 6" xfId="1577" xr:uid="{00000000-0005-0000-0000-0000E5060000}"/>
    <cellStyle name="F5" xfId="1578" xr:uid="{00000000-0005-0000-0000-0000E6060000}"/>
    <cellStyle name="F5 2" xfId="1579" xr:uid="{00000000-0005-0000-0000-0000E7060000}"/>
    <cellStyle name="F5 3" xfId="1580" xr:uid="{00000000-0005-0000-0000-0000E8060000}"/>
    <cellStyle name="F5 4" xfId="1581" xr:uid="{00000000-0005-0000-0000-0000E9060000}"/>
    <cellStyle name="F5 5" xfId="1582" xr:uid="{00000000-0005-0000-0000-0000EA060000}"/>
    <cellStyle name="F5 6" xfId="1583" xr:uid="{00000000-0005-0000-0000-0000EB060000}"/>
    <cellStyle name="F6" xfId="1584" xr:uid="{00000000-0005-0000-0000-0000EC060000}"/>
    <cellStyle name="F6 2" xfId="1585" xr:uid="{00000000-0005-0000-0000-0000ED060000}"/>
    <cellStyle name="F6 3" xfId="1586" xr:uid="{00000000-0005-0000-0000-0000EE060000}"/>
    <cellStyle name="F6 4" xfId="1587" xr:uid="{00000000-0005-0000-0000-0000EF060000}"/>
    <cellStyle name="F6 5" xfId="1588" xr:uid="{00000000-0005-0000-0000-0000F0060000}"/>
    <cellStyle name="F6 6" xfId="1589" xr:uid="{00000000-0005-0000-0000-0000F1060000}"/>
    <cellStyle name="F7" xfId="1590" xr:uid="{00000000-0005-0000-0000-0000F2060000}"/>
    <cellStyle name="F7 2" xfId="1591" xr:uid="{00000000-0005-0000-0000-0000F3060000}"/>
    <cellStyle name="F7 3" xfId="1592" xr:uid="{00000000-0005-0000-0000-0000F4060000}"/>
    <cellStyle name="F7 4" xfId="1593" xr:uid="{00000000-0005-0000-0000-0000F5060000}"/>
    <cellStyle name="F7 5" xfId="1594" xr:uid="{00000000-0005-0000-0000-0000F6060000}"/>
    <cellStyle name="F7 6" xfId="1595" xr:uid="{00000000-0005-0000-0000-0000F7060000}"/>
    <cellStyle name="F8" xfId="1596" xr:uid="{00000000-0005-0000-0000-0000F8060000}"/>
    <cellStyle name="F8 2" xfId="1597" xr:uid="{00000000-0005-0000-0000-0000F9060000}"/>
    <cellStyle name="F8 3" xfId="1598" xr:uid="{00000000-0005-0000-0000-0000FA060000}"/>
    <cellStyle name="F8 4" xfId="1599" xr:uid="{00000000-0005-0000-0000-0000FB060000}"/>
    <cellStyle name="F8 5" xfId="1600" xr:uid="{00000000-0005-0000-0000-0000FC060000}"/>
    <cellStyle name="F8 6" xfId="1601" xr:uid="{00000000-0005-0000-0000-0000FD060000}"/>
    <cellStyle name="Fixed" xfId="1602" xr:uid="{00000000-0005-0000-0000-0000FE060000}"/>
    <cellStyle name="Fixed 2" xfId="1603" xr:uid="{00000000-0005-0000-0000-0000FF060000}"/>
    <cellStyle name="Fixed 3" xfId="1604" xr:uid="{00000000-0005-0000-0000-000000070000}"/>
    <cellStyle name="Fixed 4" xfId="1605" xr:uid="{00000000-0005-0000-0000-000001070000}"/>
    <cellStyle name="Fixed 5" xfId="1606" xr:uid="{00000000-0005-0000-0000-000002070000}"/>
    <cellStyle name="Fixed 6" xfId="1607" xr:uid="{00000000-0005-0000-0000-000003070000}"/>
    <cellStyle name="Fixed_exclusio-list" xfId="1608" xr:uid="{00000000-0005-0000-0000-000004070000}"/>
    <cellStyle name="Followed Hyperlink 10" xfId="1609" xr:uid="{00000000-0005-0000-0000-000005070000}"/>
    <cellStyle name="Followed Hyperlink 11" xfId="1610" xr:uid="{00000000-0005-0000-0000-000006070000}"/>
    <cellStyle name="Followed Hyperlink 12" xfId="1611" xr:uid="{00000000-0005-0000-0000-000007070000}"/>
    <cellStyle name="Followed Hyperlink 13" xfId="1612" xr:uid="{00000000-0005-0000-0000-000008070000}"/>
    <cellStyle name="Followed Hyperlink 14" xfId="1613" xr:uid="{00000000-0005-0000-0000-000009070000}"/>
    <cellStyle name="Followed Hyperlink 15" xfId="1614" xr:uid="{00000000-0005-0000-0000-00000A070000}"/>
    <cellStyle name="Followed Hyperlink 16" xfId="1615" xr:uid="{00000000-0005-0000-0000-00000B070000}"/>
    <cellStyle name="Followed Hyperlink 2" xfId="1616" xr:uid="{00000000-0005-0000-0000-00000C070000}"/>
    <cellStyle name="Followed Hyperlink 3" xfId="1617" xr:uid="{00000000-0005-0000-0000-00000D070000}"/>
    <cellStyle name="Followed Hyperlink 4" xfId="1618" xr:uid="{00000000-0005-0000-0000-00000E070000}"/>
    <cellStyle name="Followed Hyperlink 5" xfId="1619" xr:uid="{00000000-0005-0000-0000-00000F070000}"/>
    <cellStyle name="Followed Hyperlink 6" xfId="1620" xr:uid="{00000000-0005-0000-0000-000010070000}"/>
    <cellStyle name="Followed Hyperlink 7" xfId="1621" xr:uid="{00000000-0005-0000-0000-000011070000}"/>
    <cellStyle name="Followed Hyperlink 8" xfId="1622" xr:uid="{00000000-0005-0000-0000-000012070000}"/>
    <cellStyle name="Followed Hyperlink 9" xfId="1623" xr:uid="{00000000-0005-0000-0000-000013070000}"/>
    <cellStyle name="Foottitle" xfId="1624" xr:uid="{00000000-0005-0000-0000-000014070000}"/>
    <cellStyle name="FORM" xfId="1625" xr:uid="{00000000-0005-0000-0000-000015070000}"/>
    <cellStyle name="FORM 2" xfId="1626" xr:uid="{00000000-0005-0000-0000-000016070000}"/>
    <cellStyle name="FORM 3" xfId="1627" xr:uid="{00000000-0005-0000-0000-000017070000}"/>
    <cellStyle name="FORM 4" xfId="1628" xr:uid="{00000000-0005-0000-0000-000018070000}"/>
    <cellStyle name="FORM 5" xfId="1629" xr:uid="{00000000-0005-0000-0000-000019070000}"/>
    <cellStyle name="FORM 6" xfId="1630" xr:uid="{00000000-0005-0000-0000-00001A070000}"/>
    <cellStyle name="FORM_Cost_appraisal_Aliens_FPS" xfId="1631" xr:uid="{00000000-0005-0000-0000-00001B070000}"/>
    <cellStyle name="Formula" xfId="1632" xr:uid="{00000000-0005-0000-0000-00001C070000}"/>
    <cellStyle name="Formula 2" xfId="1633" xr:uid="{00000000-0005-0000-0000-00001D070000}"/>
    <cellStyle name="Formula 3" xfId="1634" xr:uid="{00000000-0005-0000-0000-00001E070000}"/>
    <cellStyle name="Formula 4" xfId="1635" xr:uid="{00000000-0005-0000-0000-00001F070000}"/>
    <cellStyle name="Formula 5" xfId="1636" xr:uid="{00000000-0005-0000-0000-000020070000}"/>
    <cellStyle name="Formula 6" xfId="1637" xr:uid="{00000000-0005-0000-0000-000021070000}"/>
    <cellStyle name="Formula_Cost_appraisal_Aliens_FPS" xfId="1638" xr:uid="{00000000-0005-0000-0000-000022070000}"/>
    <cellStyle name="Good 10" xfId="1639" xr:uid="{00000000-0005-0000-0000-000023070000}"/>
    <cellStyle name="Good 10 2" xfId="1640" xr:uid="{00000000-0005-0000-0000-000024070000}"/>
    <cellStyle name="Good 11" xfId="1641" xr:uid="{00000000-0005-0000-0000-000025070000}"/>
    <cellStyle name="Good 11 2" xfId="1642" xr:uid="{00000000-0005-0000-0000-000026070000}"/>
    <cellStyle name="Good 12" xfId="1643" xr:uid="{00000000-0005-0000-0000-000027070000}"/>
    <cellStyle name="Good 12 2" xfId="1644" xr:uid="{00000000-0005-0000-0000-000028070000}"/>
    <cellStyle name="Good 13" xfId="1645" xr:uid="{00000000-0005-0000-0000-000029070000}"/>
    <cellStyle name="Good 13 2" xfId="1646" xr:uid="{00000000-0005-0000-0000-00002A070000}"/>
    <cellStyle name="Good 14" xfId="1647" xr:uid="{00000000-0005-0000-0000-00002B070000}"/>
    <cellStyle name="Good 14 2" xfId="1648" xr:uid="{00000000-0005-0000-0000-00002C070000}"/>
    <cellStyle name="Good 15" xfId="1649" xr:uid="{00000000-0005-0000-0000-00002D070000}"/>
    <cellStyle name="Good 15 2" xfId="1650" xr:uid="{00000000-0005-0000-0000-00002E070000}"/>
    <cellStyle name="Good 16" xfId="1651" xr:uid="{00000000-0005-0000-0000-00002F070000}"/>
    <cellStyle name="Good 16 2" xfId="1652" xr:uid="{00000000-0005-0000-0000-000030070000}"/>
    <cellStyle name="Good 17" xfId="1653" xr:uid="{00000000-0005-0000-0000-000031070000}"/>
    <cellStyle name="Good 17 2" xfId="1654" xr:uid="{00000000-0005-0000-0000-000032070000}"/>
    <cellStyle name="Good 18" xfId="1655" xr:uid="{00000000-0005-0000-0000-000033070000}"/>
    <cellStyle name="Good 18 2" xfId="1656" xr:uid="{00000000-0005-0000-0000-000034070000}"/>
    <cellStyle name="Good 19" xfId="1657" xr:uid="{00000000-0005-0000-0000-000035070000}"/>
    <cellStyle name="Good 2" xfId="1658" xr:uid="{00000000-0005-0000-0000-000036070000}"/>
    <cellStyle name="Good 2 2" xfId="1659" xr:uid="{00000000-0005-0000-0000-000037070000}"/>
    <cellStyle name="Good 20" xfId="1660" xr:uid="{00000000-0005-0000-0000-000038070000}"/>
    <cellStyle name="Good 21" xfId="1661" xr:uid="{00000000-0005-0000-0000-000039070000}"/>
    <cellStyle name="Good 22" xfId="1662" xr:uid="{00000000-0005-0000-0000-00003A070000}"/>
    <cellStyle name="Good 23" xfId="1663" xr:uid="{00000000-0005-0000-0000-00003B070000}"/>
    <cellStyle name="Good 24" xfId="1664" xr:uid="{00000000-0005-0000-0000-00003C070000}"/>
    <cellStyle name="Good 25" xfId="1665" xr:uid="{00000000-0005-0000-0000-00003D070000}"/>
    <cellStyle name="Good 3" xfId="1666" xr:uid="{00000000-0005-0000-0000-00003E070000}"/>
    <cellStyle name="Good 3 2" xfId="1667" xr:uid="{00000000-0005-0000-0000-00003F070000}"/>
    <cellStyle name="Good 4" xfId="1668" xr:uid="{00000000-0005-0000-0000-000040070000}"/>
    <cellStyle name="Good 4 2" xfId="1669" xr:uid="{00000000-0005-0000-0000-000041070000}"/>
    <cellStyle name="Good 5" xfId="1670" xr:uid="{00000000-0005-0000-0000-000042070000}"/>
    <cellStyle name="Good 5 2" xfId="1671" xr:uid="{00000000-0005-0000-0000-000043070000}"/>
    <cellStyle name="Good 6" xfId="1672" xr:uid="{00000000-0005-0000-0000-000044070000}"/>
    <cellStyle name="Good 6 2" xfId="1673" xr:uid="{00000000-0005-0000-0000-000045070000}"/>
    <cellStyle name="Good 7" xfId="1674" xr:uid="{00000000-0005-0000-0000-000046070000}"/>
    <cellStyle name="Good 7 2" xfId="1675" xr:uid="{00000000-0005-0000-0000-000047070000}"/>
    <cellStyle name="Good 8" xfId="1676" xr:uid="{00000000-0005-0000-0000-000048070000}"/>
    <cellStyle name="Good 8 2" xfId="1677" xr:uid="{00000000-0005-0000-0000-000049070000}"/>
    <cellStyle name="Good 9" xfId="1678" xr:uid="{00000000-0005-0000-0000-00004A070000}"/>
    <cellStyle name="Good 9 2" xfId="1679" xr:uid="{00000000-0005-0000-0000-00004B070000}"/>
    <cellStyle name="Grey" xfId="1680" xr:uid="{00000000-0005-0000-0000-00004C070000}"/>
    <cellStyle name="header" xfId="1681" xr:uid="{00000000-0005-0000-0000-00004D070000}"/>
    <cellStyle name="Header1" xfId="1682" xr:uid="{00000000-0005-0000-0000-00004E070000}"/>
    <cellStyle name="Header2" xfId="1683" xr:uid="{00000000-0005-0000-0000-00004F070000}"/>
    <cellStyle name="Heading 1 10" xfId="1684" xr:uid="{00000000-0005-0000-0000-000050070000}"/>
    <cellStyle name="Heading 1 10 2" xfId="1685" xr:uid="{00000000-0005-0000-0000-000051070000}"/>
    <cellStyle name="Heading 1 11" xfId="1686" xr:uid="{00000000-0005-0000-0000-000052070000}"/>
    <cellStyle name="Heading 1 11 2" xfId="1687" xr:uid="{00000000-0005-0000-0000-000053070000}"/>
    <cellStyle name="Heading 1 12" xfId="1688" xr:uid="{00000000-0005-0000-0000-000054070000}"/>
    <cellStyle name="Heading 1 12 2" xfId="1689" xr:uid="{00000000-0005-0000-0000-000055070000}"/>
    <cellStyle name="Heading 1 13" xfId="1690" xr:uid="{00000000-0005-0000-0000-000056070000}"/>
    <cellStyle name="Heading 1 13 2" xfId="1691" xr:uid="{00000000-0005-0000-0000-000057070000}"/>
    <cellStyle name="Heading 1 14" xfId="1692" xr:uid="{00000000-0005-0000-0000-000058070000}"/>
    <cellStyle name="Heading 1 14 2" xfId="1693" xr:uid="{00000000-0005-0000-0000-000059070000}"/>
    <cellStyle name="Heading 1 15" xfId="1694" xr:uid="{00000000-0005-0000-0000-00005A070000}"/>
    <cellStyle name="Heading 1 15 2" xfId="1695" xr:uid="{00000000-0005-0000-0000-00005B070000}"/>
    <cellStyle name="Heading 1 16" xfId="1696" xr:uid="{00000000-0005-0000-0000-00005C070000}"/>
    <cellStyle name="Heading 1 16 2" xfId="1697" xr:uid="{00000000-0005-0000-0000-00005D070000}"/>
    <cellStyle name="Heading 1 17" xfId="1698" xr:uid="{00000000-0005-0000-0000-00005E070000}"/>
    <cellStyle name="Heading 1 17 2" xfId="1699" xr:uid="{00000000-0005-0000-0000-00005F070000}"/>
    <cellStyle name="Heading 1 18" xfId="1700" xr:uid="{00000000-0005-0000-0000-000060070000}"/>
    <cellStyle name="Heading 1 18 2" xfId="1701" xr:uid="{00000000-0005-0000-0000-000061070000}"/>
    <cellStyle name="Heading 1 19" xfId="1702" xr:uid="{00000000-0005-0000-0000-000062070000}"/>
    <cellStyle name="Heading 1 2" xfId="1703" xr:uid="{00000000-0005-0000-0000-000063070000}"/>
    <cellStyle name="Heading 1 2 2" xfId="1704" xr:uid="{00000000-0005-0000-0000-000064070000}"/>
    <cellStyle name="Heading 1 20" xfId="1705" xr:uid="{00000000-0005-0000-0000-000065070000}"/>
    <cellStyle name="Heading 1 21" xfId="1706" xr:uid="{00000000-0005-0000-0000-000066070000}"/>
    <cellStyle name="Heading 1 22" xfId="1707" xr:uid="{00000000-0005-0000-0000-000067070000}"/>
    <cellStyle name="Heading 1 23" xfId="1708" xr:uid="{00000000-0005-0000-0000-000068070000}"/>
    <cellStyle name="Heading 1 24" xfId="1709" xr:uid="{00000000-0005-0000-0000-000069070000}"/>
    <cellStyle name="Heading 1 25" xfId="1710" xr:uid="{00000000-0005-0000-0000-00006A070000}"/>
    <cellStyle name="Heading 1 3" xfId="1711" xr:uid="{00000000-0005-0000-0000-00006B070000}"/>
    <cellStyle name="Heading 1 3 2" xfId="1712" xr:uid="{00000000-0005-0000-0000-00006C070000}"/>
    <cellStyle name="Heading 1 4" xfId="1713" xr:uid="{00000000-0005-0000-0000-00006D070000}"/>
    <cellStyle name="Heading 1 4 2" xfId="1714" xr:uid="{00000000-0005-0000-0000-00006E070000}"/>
    <cellStyle name="Heading 1 5" xfId="1715" xr:uid="{00000000-0005-0000-0000-00006F070000}"/>
    <cellStyle name="Heading 1 5 2" xfId="1716" xr:uid="{00000000-0005-0000-0000-000070070000}"/>
    <cellStyle name="Heading 1 6" xfId="1717" xr:uid="{00000000-0005-0000-0000-000071070000}"/>
    <cellStyle name="Heading 1 6 2" xfId="1718" xr:uid="{00000000-0005-0000-0000-000072070000}"/>
    <cellStyle name="Heading 1 7" xfId="1719" xr:uid="{00000000-0005-0000-0000-000073070000}"/>
    <cellStyle name="Heading 1 7 2" xfId="1720" xr:uid="{00000000-0005-0000-0000-000074070000}"/>
    <cellStyle name="Heading 1 8" xfId="1721" xr:uid="{00000000-0005-0000-0000-000075070000}"/>
    <cellStyle name="Heading 1 8 2" xfId="1722" xr:uid="{00000000-0005-0000-0000-000076070000}"/>
    <cellStyle name="Heading 1 9" xfId="1723" xr:uid="{00000000-0005-0000-0000-000077070000}"/>
    <cellStyle name="Heading 1 9 2" xfId="1724" xr:uid="{00000000-0005-0000-0000-000078070000}"/>
    <cellStyle name="Heading 2 10" xfId="1725" xr:uid="{00000000-0005-0000-0000-000079070000}"/>
    <cellStyle name="Heading 2 10 2" xfId="1726" xr:uid="{00000000-0005-0000-0000-00007A070000}"/>
    <cellStyle name="Heading 2 11" xfId="1727" xr:uid="{00000000-0005-0000-0000-00007B070000}"/>
    <cellStyle name="Heading 2 11 2" xfId="1728" xr:uid="{00000000-0005-0000-0000-00007C070000}"/>
    <cellStyle name="Heading 2 12" xfId="1729" xr:uid="{00000000-0005-0000-0000-00007D070000}"/>
    <cellStyle name="Heading 2 12 2" xfId="1730" xr:uid="{00000000-0005-0000-0000-00007E070000}"/>
    <cellStyle name="Heading 2 13" xfId="1731" xr:uid="{00000000-0005-0000-0000-00007F070000}"/>
    <cellStyle name="Heading 2 13 2" xfId="1732" xr:uid="{00000000-0005-0000-0000-000080070000}"/>
    <cellStyle name="Heading 2 14" xfId="1733" xr:uid="{00000000-0005-0000-0000-000081070000}"/>
    <cellStyle name="Heading 2 14 2" xfId="1734" xr:uid="{00000000-0005-0000-0000-000082070000}"/>
    <cellStyle name="Heading 2 15" xfId="1735" xr:uid="{00000000-0005-0000-0000-000083070000}"/>
    <cellStyle name="Heading 2 15 2" xfId="1736" xr:uid="{00000000-0005-0000-0000-000084070000}"/>
    <cellStyle name="Heading 2 16" xfId="1737" xr:uid="{00000000-0005-0000-0000-000085070000}"/>
    <cellStyle name="Heading 2 16 2" xfId="1738" xr:uid="{00000000-0005-0000-0000-000086070000}"/>
    <cellStyle name="Heading 2 17" xfId="1739" xr:uid="{00000000-0005-0000-0000-000087070000}"/>
    <cellStyle name="Heading 2 17 2" xfId="1740" xr:uid="{00000000-0005-0000-0000-000088070000}"/>
    <cellStyle name="Heading 2 18" xfId="1741" xr:uid="{00000000-0005-0000-0000-000089070000}"/>
    <cellStyle name="Heading 2 18 2" xfId="1742" xr:uid="{00000000-0005-0000-0000-00008A070000}"/>
    <cellStyle name="Heading 2 19" xfId="1743" xr:uid="{00000000-0005-0000-0000-00008B070000}"/>
    <cellStyle name="Heading 2 2" xfId="1744" xr:uid="{00000000-0005-0000-0000-00008C070000}"/>
    <cellStyle name="Heading 2 2 2" xfId="1745" xr:uid="{00000000-0005-0000-0000-00008D070000}"/>
    <cellStyle name="Heading 2 20" xfId="1746" xr:uid="{00000000-0005-0000-0000-00008E070000}"/>
    <cellStyle name="Heading 2 21" xfId="1747" xr:uid="{00000000-0005-0000-0000-00008F070000}"/>
    <cellStyle name="Heading 2 22" xfId="1748" xr:uid="{00000000-0005-0000-0000-000090070000}"/>
    <cellStyle name="Heading 2 23" xfId="1749" xr:uid="{00000000-0005-0000-0000-000091070000}"/>
    <cellStyle name="Heading 2 24" xfId="1750" xr:uid="{00000000-0005-0000-0000-000092070000}"/>
    <cellStyle name="Heading 2 25" xfId="1751" xr:uid="{00000000-0005-0000-0000-000093070000}"/>
    <cellStyle name="Heading 2 3" xfId="1752" xr:uid="{00000000-0005-0000-0000-000094070000}"/>
    <cellStyle name="Heading 2 3 2" xfId="1753" xr:uid="{00000000-0005-0000-0000-000095070000}"/>
    <cellStyle name="Heading 2 4" xfId="1754" xr:uid="{00000000-0005-0000-0000-000096070000}"/>
    <cellStyle name="Heading 2 4 2" xfId="1755" xr:uid="{00000000-0005-0000-0000-000097070000}"/>
    <cellStyle name="Heading 2 5" xfId="1756" xr:uid="{00000000-0005-0000-0000-000098070000}"/>
    <cellStyle name="Heading 2 5 2" xfId="1757" xr:uid="{00000000-0005-0000-0000-000099070000}"/>
    <cellStyle name="Heading 2 6" xfId="1758" xr:uid="{00000000-0005-0000-0000-00009A070000}"/>
    <cellStyle name="Heading 2 6 2" xfId="1759" xr:uid="{00000000-0005-0000-0000-00009B070000}"/>
    <cellStyle name="Heading 2 7" xfId="1760" xr:uid="{00000000-0005-0000-0000-00009C070000}"/>
    <cellStyle name="Heading 2 7 2" xfId="1761" xr:uid="{00000000-0005-0000-0000-00009D070000}"/>
    <cellStyle name="Heading 2 8" xfId="1762" xr:uid="{00000000-0005-0000-0000-00009E070000}"/>
    <cellStyle name="Heading 2 8 2" xfId="1763" xr:uid="{00000000-0005-0000-0000-00009F070000}"/>
    <cellStyle name="Heading 2 9" xfId="1764" xr:uid="{00000000-0005-0000-0000-0000A0070000}"/>
    <cellStyle name="Heading 2 9 2" xfId="1765" xr:uid="{00000000-0005-0000-0000-0000A1070000}"/>
    <cellStyle name="Heading 3 10" xfId="1766" xr:uid="{00000000-0005-0000-0000-0000A2070000}"/>
    <cellStyle name="Heading 3 10 2" xfId="1767" xr:uid="{00000000-0005-0000-0000-0000A3070000}"/>
    <cellStyle name="Heading 3 11" xfId="1768" xr:uid="{00000000-0005-0000-0000-0000A4070000}"/>
    <cellStyle name="Heading 3 11 2" xfId="1769" xr:uid="{00000000-0005-0000-0000-0000A5070000}"/>
    <cellStyle name="Heading 3 12" xfId="1770" xr:uid="{00000000-0005-0000-0000-0000A6070000}"/>
    <cellStyle name="Heading 3 12 2" xfId="1771" xr:uid="{00000000-0005-0000-0000-0000A7070000}"/>
    <cellStyle name="Heading 3 13" xfId="1772" xr:uid="{00000000-0005-0000-0000-0000A8070000}"/>
    <cellStyle name="Heading 3 13 2" xfId="1773" xr:uid="{00000000-0005-0000-0000-0000A9070000}"/>
    <cellStyle name="Heading 3 14" xfId="1774" xr:uid="{00000000-0005-0000-0000-0000AA070000}"/>
    <cellStyle name="Heading 3 14 2" xfId="1775" xr:uid="{00000000-0005-0000-0000-0000AB070000}"/>
    <cellStyle name="Heading 3 15" xfId="1776" xr:uid="{00000000-0005-0000-0000-0000AC070000}"/>
    <cellStyle name="Heading 3 15 2" xfId="1777" xr:uid="{00000000-0005-0000-0000-0000AD070000}"/>
    <cellStyle name="Heading 3 16" xfId="1778" xr:uid="{00000000-0005-0000-0000-0000AE070000}"/>
    <cellStyle name="Heading 3 16 2" xfId="1779" xr:uid="{00000000-0005-0000-0000-0000AF070000}"/>
    <cellStyle name="Heading 3 17" xfId="1780" xr:uid="{00000000-0005-0000-0000-0000B0070000}"/>
    <cellStyle name="Heading 3 17 2" xfId="1781" xr:uid="{00000000-0005-0000-0000-0000B1070000}"/>
    <cellStyle name="Heading 3 18" xfId="1782" xr:uid="{00000000-0005-0000-0000-0000B2070000}"/>
    <cellStyle name="Heading 3 18 2" xfId="1783" xr:uid="{00000000-0005-0000-0000-0000B3070000}"/>
    <cellStyle name="Heading 3 19" xfId="1784" xr:uid="{00000000-0005-0000-0000-0000B4070000}"/>
    <cellStyle name="Heading 3 2" xfId="1785" xr:uid="{00000000-0005-0000-0000-0000B5070000}"/>
    <cellStyle name="Heading 3 2 2" xfId="1786" xr:uid="{00000000-0005-0000-0000-0000B6070000}"/>
    <cellStyle name="Heading 3 20" xfId="1787" xr:uid="{00000000-0005-0000-0000-0000B7070000}"/>
    <cellStyle name="Heading 3 21" xfId="1788" xr:uid="{00000000-0005-0000-0000-0000B8070000}"/>
    <cellStyle name="Heading 3 22" xfId="1789" xr:uid="{00000000-0005-0000-0000-0000B9070000}"/>
    <cellStyle name="Heading 3 23" xfId="1790" xr:uid="{00000000-0005-0000-0000-0000BA070000}"/>
    <cellStyle name="Heading 3 24" xfId="1791" xr:uid="{00000000-0005-0000-0000-0000BB070000}"/>
    <cellStyle name="Heading 3 25" xfId="1792" xr:uid="{00000000-0005-0000-0000-0000BC070000}"/>
    <cellStyle name="Heading 3 3" xfId="1793" xr:uid="{00000000-0005-0000-0000-0000BD070000}"/>
    <cellStyle name="Heading 3 3 2" xfId="1794" xr:uid="{00000000-0005-0000-0000-0000BE070000}"/>
    <cellStyle name="Heading 3 4" xfId="1795" xr:uid="{00000000-0005-0000-0000-0000BF070000}"/>
    <cellStyle name="Heading 3 4 2" xfId="1796" xr:uid="{00000000-0005-0000-0000-0000C0070000}"/>
    <cellStyle name="Heading 3 5" xfId="1797" xr:uid="{00000000-0005-0000-0000-0000C1070000}"/>
    <cellStyle name="Heading 3 5 2" xfId="1798" xr:uid="{00000000-0005-0000-0000-0000C2070000}"/>
    <cellStyle name="Heading 3 6" xfId="1799" xr:uid="{00000000-0005-0000-0000-0000C3070000}"/>
    <cellStyle name="Heading 3 6 2" xfId="1800" xr:uid="{00000000-0005-0000-0000-0000C4070000}"/>
    <cellStyle name="Heading 3 7" xfId="1801" xr:uid="{00000000-0005-0000-0000-0000C5070000}"/>
    <cellStyle name="Heading 3 7 2" xfId="1802" xr:uid="{00000000-0005-0000-0000-0000C6070000}"/>
    <cellStyle name="Heading 3 8" xfId="1803" xr:uid="{00000000-0005-0000-0000-0000C7070000}"/>
    <cellStyle name="Heading 3 8 2" xfId="1804" xr:uid="{00000000-0005-0000-0000-0000C8070000}"/>
    <cellStyle name="Heading 3 9" xfId="1805" xr:uid="{00000000-0005-0000-0000-0000C9070000}"/>
    <cellStyle name="Heading 3 9 2" xfId="1806" xr:uid="{00000000-0005-0000-0000-0000CA070000}"/>
    <cellStyle name="Heading 4 10" xfId="1807" xr:uid="{00000000-0005-0000-0000-0000CB070000}"/>
    <cellStyle name="Heading 4 10 2" xfId="1808" xr:uid="{00000000-0005-0000-0000-0000CC070000}"/>
    <cellStyle name="Heading 4 11" xfId="1809" xr:uid="{00000000-0005-0000-0000-0000CD070000}"/>
    <cellStyle name="Heading 4 11 2" xfId="1810" xr:uid="{00000000-0005-0000-0000-0000CE070000}"/>
    <cellStyle name="Heading 4 12" xfId="1811" xr:uid="{00000000-0005-0000-0000-0000CF070000}"/>
    <cellStyle name="Heading 4 12 2" xfId="1812" xr:uid="{00000000-0005-0000-0000-0000D0070000}"/>
    <cellStyle name="Heading 4 13" xfId="1813" xr:uid="{00000000-0005-0000-0000-0000D1070000}"/>
    <cellStyle name="Heading 4 13 2" xfId="1814" xr:uid="{00000000-0005-0000-0000-0000D2070000}"/>
    <cellStyle name="Heading 4 14" xfId="1815" xr:uid="{00000000-0005-0000-0000-0000D3070000}"/>
    <cellStyle name="Heading 4 14 2" xfId="1816" xr:uid="{00000000-0005-0000-0000-0000D4070000}"/>
    <cellStyle name="Heading 4 15" xfId="1817" xr:uid="{00000000-0005-0000-0000-0000D5070000}"/>
    <cellStyle name="Heading 4 15 2" xfId="1818" xr:uid="{00000000-0005-0000-0000-0000D6070000}"/>
    <cellStyle name="Heading 4 16" xfId="1819" xr:uid="{00000000-0005-0000-0000-0000D7070000}"/>
    <cellStyle name="Heading 4 16 2" xfId="1820" xr:uid="{00000000-0005-0000-0000-0000D8070000}"/>
    <cellStyle name="Heading 4 17" xfId="1821" xr:uid="{00000000-0005-0000-0000-0000D9070000}"/>
    <cellStyle name="Heading 4 17 2" xfId="1822" xr:uid="{00000000-0005-0000-0000-0000DA070000}"/>
    <cellStyle name="Heading 4 18" xfId="1823" xr:uid="{00000000-0005-0000-0000-0000DB070000}"/>
    <cellStyle name="Heading 4 18 2" xfId="1824" xr:uid="{00000000-0005-0000-0000-0000DC070000}"/>
    <cellStyle name="Heading 4 19" xfId="1825" xr:uid="{00000000-0005-0000-0000-0000DD070000}"/>
    <cellStyle name="Heading 4 2" xfId="1826" xr:uid="{00000000-0005-0000-0000-0000DE070000}"/>
    <cellStyle name="Heading 4 2 2" xfId="1827" xr:uid="{00000000-0005-0000-0000-0000DF070000}"/>
    <cellStyle name="Heading 4 20" xfId="1828" xr:uid="{00000000-0005-0000-0000-0000E0070000}"/>
    <cellStyle name="Heading 4 21" xfId="1829" xr:uid="{00000000-0005-0000-0000-0000E1070000}"/>
    <cellStyle name="Heading 4 22" xfId="1830" xr:uid="{00000000-0005-0000-0000-0000E2070000}"/>
    <cellStyle name="Heading 4 23" xfId="1831" xr:uid="{00000000-0005-0000-0000-0000E3070000}"/>
    <cellStyle name="Heading 4 24" xfId="1832" xr:uid="{00000000-0005-0000-0000-0000E4070000}"/>
    <cellStyle name="Heading 4 25" xfId="1833" xr:uid="{00000000-0005-0000-0000-0000E5070000}"/>
    <cellStyle name="Heading 4 3" xfId="1834" xr:uid="{00000000-0005-0000-0000-0000E6070000}"/>
    <cellStyle name="Heading 4 3 2" xfId="1835" xr:uid="{00000000-0005-0000-0000-0000E7070000}"/>
    <cellStyle name="Heading 4 4" xfId="1836" xr:uid="{00000000-0005-0000-0000-0000E8070000}"/>
    <cellStyle name="Heading 4 4 2" xfId="1837" xr:uid="{00000000-0005-0000-0000-0000E9070000}"/>
    <cellStyle name="Heading 4 5" xfId="1838" xr:uid="{00000000-0005-0000-0000-0000EA070000}"/>
    <cellStyle name="Heading 4 5 2" xfId="1839" xr:uid="{00000000-0005-0000-0000-0000EB070000}"/>
    <cellStyle name="Heading 4 6" xfId="1840" xr:uid="{00000000-0005-0000-0000-0000EC070000}"/>
    <cellStyle name="Heading 4 6 2" xfId="1841" xr:uid="{00000000-0005-0000-0000-0000ED070000}"/>
    <cellStyle name="Heading 4 7" xfId="1842" xr:uid="{00000000-0005-0000-0000-0000EE070000}"/>
    <cellStyle name="Heading 4 7 2" xfId="1843" xr:uid="{00000000-0005-0000-0000-0000EF070000}"/>
    <cellStyle name="Heading 4 8" xfId="1844" xr:uid="{00000000-0005-0000-0000-0000F0070000}"/>
    <cellStyle name="Heading 4 8 2" xfId="1845" xr:uid="{00000000-0005-0000-0000-0000F1070000}"/>
    <cellStyle name="Heading 4 9" xfId="1846" xr:uid="{00000000-0005-0000-0000-0000F2070000}"/>
    <cellStyle name="Heading 4 9 2" xfId="1847" xr:uid="{00000000-0005-0000-0000-0000F3070000}"/>
    <cellStyle name="Heading1" xfId="1848" xr:uid="{00000000-0005-0000-0000-0000F4070000}"/>
    <cellStyle name="Heading1 1" xfId="1849" xr:uid="{00000000-0005-0000-0000-0000F5070000}"/>
    <cellStyle name="Heading1 2" xfId="1850" xr:uid="{00000000-0005-0000-0000-0000F6070000}"/>
    <cellStyle name="Heading1 3" xfId="1851" xr:uid="{00000000-0005-0000-0000-0000F7070000}"/>
    <cellStyle name="Heading1 4" xfId="1852" xr:uid="{00000000-0005-0000-0000-0000F8070000}"/>
    <cellStyle name="Heading1 5" xfId="1853" xr:uid="{00000000-0005-0000-0000-0000F9070000}"/>
    <cellStyle name="Heading1 6" xfId="1854" xr:uid="{00000000-0005-0000-0000-0000FA070000}"/>
    <cellStyle name="Heading1_exclusio-list" xfId="1855" xr:uid="{00000000-0005-0000-0000-0000FB070000}"/>
    <cellStyle name="Heading2" xfId="1856" xr:uid="{00000000-0005-0000-0000-0000FC070000}"/>
    <cellStyle name="Heading2 2" xfId="1857" xr:uid="{00000000-0005-0000-0000-0000FD070000}"/>
    <cellStyle name="Heading2 3" xfId="1858" xr:uid="{00000000-0005-0000-0000-0000FE070000}"/>
    <cellStyle name="Heading2 4" xfId="1859" xr:uid="{00000000-0005-0000-0000-0000FF070000}"/>
    <cellStyle name="Heading2 5" xfId="1860" xr:uid="{00000000-0005-0000-0000-000000080000}"/>
    <cellStyle name="Heading2 6" xfId="1861" xr:uid="{00000000-0005-0000-0000-000001080000}"/>
    <cellStyle name="Hyperlink 10" xfId="1862" xr:uid="{00000000-0005-0000-0000-000002080000}"/>
    <cellStyle name="Hyperlink 10 2" xfId="1863" xr:uid="{00000000-0005-0000-0000-000003080000}"/>
    <cellStyle name="Hyperlink 11" xfId="1864" xr:uid="{00000000-0005-0000-0000-000004080000}"/>
    <cellStyle name="Hyperlink 11 2" xfId="1865" xr:uid="{00000000-0005-0000-0000-000005080000}"/>
    <cellStyle name="Hyperlink 12" xfId="1866" xr:uid="{00000000-0005-0000-0000-000006080000}"/>
    <cellStyle name="Hyperlink 13" xfId="1867" xr:uid="{00000000-0005-0000-0000-000007080000}"/>
    <cellStyle name="Hyperlink 14" xfId="1868" xr:uid="{00000000-0005-0000-0000-000008080000}"/>
    <cellStyle name="Hyperlink 15" xfId="1869" xr:uid="{00000000-0005-0000-0000-000009080000}"/>
    <cellStyle name="Hyperlink 16" xfId="1870" xr:uid="{00000000-0005-0000-0000-00000A080000}"/>
    <cellStyle name="Hyperlink 2" xfId="1871" xr:uid="{00000000-0005-0000-0000-00000B080000}"/>
    <cellStyle name="Hyperlink 2 2" xfId="1872" xr:uid="{00000000-0005-0000-0000-00000C080000}"/>
    <cellStyle name="Hyperlink 3" xfId="1873" xr:uid="{00000000-0005-0000-0000-00000D080000}"/>
    <cellStyle name="Hyperlink 3 2" xfId="1874" xr:uid="{00000000-0005-0000-0000-00000E080000}"/>
    <cellStyle name="Hyperlink 4" xfId="1875" xr:uid="{00000000-0005-0000-0000-00000F080000}"/>
    <cellStyle name="Hyperlink 4 2" xfId="1876" xr:uid="{00000000-0005-0000-0000-000010080000}"/>
    <cellStyle name="Hyperlink 5" xfId="1877" xr:uid="{00000000-0005-0000-0000-000011080000}"/>
    <cellStyle name="Hyperlink 5 2" xfId="1878" xr:uid="{00000000-0005-0000-0000-000012080000}"/>
    <cellStyle name="Hyperlink 6" xfId="1879" xr:uid="{00000000-0005-0000-0000-000013080000}"/>
    <cellStyle name="Hyperlink 6 2" xfId="1880" xr:uid="{00000000-0005-0000-0000-000014080000}"/>
    <cellStyle name="Hyperlink 7" xfId="1881" xr:uid="{00000000-0005-0000-0000-000015080000}"/>
    <cellStyle name="Hyperlink 7 2" xfId="1882" xr:uid="{00000000-0005-0000-0000-000016080000}"/>
    <cellStyle name="Hyperlink 8" xfId="1883" xr:uid="{00000000-0005-0000-0000-000017080000}"/>
    <cellStyle name="Hyperlink 8 2" xfId="1884" xr:uid="{00000000-0005-0000-0000-000018080000}"/>
    <cellStyle name="Hyperlink 9" xfId="1885" xr:uid="{00000000-0005-0000-0000-000019080000}"/>
    <cellStyle name="Hyperlink 9 2" xfId="1886" xr:uid="{00000000-0005-0000-0000-00001A080000}"/>
    <cellStyle name="Hypertextový odkaz" xfId="1887" xr:uid="{00000000-0005-0000-0000-00001B080000}"/>
    <cellStyle name="Hypertextový odkaz 2" xfId="1888" xr:uid="{00000000-0005-0000-0000-00001C080000}"/>
    <cellStyle name="Hypertextový odkaz 3" xfId="1889" xr:uid="{00000000-0005-0000-0000-00001D080000}"/>
    <cellStyle name="Hypertextový odkaz 4" xfId="1890" xr:uid="{00000000-0005-0000-0000-00001E080000}"/>
    <cellStyle name="Hypertextový odkaz 5" xfId="1891" xr:uid="{00000000-0005-0000-0000-00001F080000}"/>
    <cellStyle name="Hypertextový odkaz 6" xfId="1892" xr:uid="{00000000-0005-0000-0000-000020080000}"/>
    <cellStyle name="Hypertextový odkaz_Cost_appraisal_Aliens_FPS" xfId="1893" xr:uid="{00000000-0005-0000-0000-000021080000}"/>
    <cellStyle name="INCHES" xfId="1894" xr:uid="{00000000-0005-0000-0000-000022080000}"/>
    <cellStyle name="INCHES 2" xfId="1895" xr:uid="{00000000-0005-0000-0000-000023080000}"/>
    <cellStyle name="INCHES 3" xfId="1896" xr:uid="{00000000-0005-0000-0000-000024080000}"/>
    <cellStyle name="INCHES 4" xfId="1897" xr:uid="{00000000-0005-0000-0000-000025080000}"/>
    <cellStyle name="INCHES 5" xfId="1898" xr:uid="{00000000-0005-0000-0000-000026080000}"/>
    <cellStyle name="INCHES 6" xfId="1899" xr:uid="{00000000-0005-0000-0000-000027080000}"/>
    <cellStyle name="Input [yellow]" xfId="1900" xr:uid="{00000000-0005-0000-0000-000028080000}"/>
    <cellStyle name="Input 10" xfId="1901" xr:uid="{00000000-0005-0000-0000-000029080000}"/>
    <cellStyle name="Input 10 2" xfId="1902" xr:uid="{00000000-0005-0000-0000-00002A080000}"/>
    <cellStyle name="Input 10 2 2" xfId="1903" xr:uid="{00000000-0005-0000-0000-00002B080000}"/>
    <cellStyle name="Input 10 2 2 2" xfId="3034" xr:uid="{00000000-0005-0000-0000-00002C080000}"/>
    <cellStyle name="Input 10 2 3" xfId="3033" xr:uid="{00000000-0005-0000-0000-00002D080000}"/>
    <cellStyle name="Input 10 3" xfId="1904" xr:uid="{00000000-0005-0000-0000-00002E080000}"/>
    <cellStyle name="Input 10 3 2" xfId="3035" xr:uid="{00000000-0005-0000-0000-00002F080000}"/>
    <cellStyle name="Input 10 4" xfId="3032" xr:uid="{00000000-0005-0000-0000-000030080000}"/>
    <cellStyle name="Input 10_STR_BOQ_Dental College" xfId="1905" xr:uid="{00000000-0005-0000-0000-000031080000}"/>
    <cellStyle name="Input 11" xfId="1906" xr:uid="{00000000-0005-0000-0000-000032080000}"/>
    <cellStyle name="Input 11 2" xfId="1907" xr:uid="{00000000-0005-0000-0000-000033080000}"/>
    <cellStyle name="Input 11 2 2" xfId="1908" xr:uid="{00000000-0005-0000-0000-000034080000}"/>
    <cellStyle name="Input 11 2 2 2" xfId="3038" xr:uid="{00000000-0005-0000-0000-000035080000}"/>
    <cellStyle name="Input 11 2 3" xfId="3037" xr:uid="{00000000-0005-0000-0000-000036080000}"/>
    <cellStyle name="Input 11 3" xfId="1909" xr:uid="{00000000-0005-0000-0000-000037080000}"/>
    <cellStyle name="Input 11 3 2" xfId="3039" xr:uid="{00000000-0005-0000-0000-000038080000}"/>
    <cellStyle name="Input 11 4" xfId="3036" xr:uid="{00000000-0005-0000-0000-000039080000}"/>
    <cellStyle name="Input 11_STR_BOQ_Dental College" xfId="1910" xr:uid="{00000000-0005-0000-0000-00003A080000}"/>
    <cellStyle name="Input 12" xfId="1911" xr:uid="{00000000-0005-0000-0000-00003B080000}"/>
    <cellStyle name="Input 12 2" xfId="1912" xr:uid="{00000000-0005-0000-0000-00003C080000}"/>
    <cellStyle name="Input 12 2 2" xfId="1913" xr:uid="{00000000-0005-0000-0000-00003D080000}"/>
    <cellStyle name="Input 12 2 2 2" xfId="3042" xr:uid="{00000000-0005-0000-0000-00003E080000}"/>
    <cellStyle name="Input 12 2 3" xfId="3041" xr:uid="{00000000-0005-0000-0000-00003F080000}"/>
    <cellStyle name="Input 12 3" xfId="1914" xr:uid="{00000000-0005-0000-0000-000040080000}"/>
    <cellStyle name="Input 12 3 2" xfId="3043" xr:uid="{00000000-0005-0000-0000-000041080000}"/>
    <cellStyle name="Input 12 4" xfId="3040" xr:uid="{00000000-0005-0000-0000-000042080000}"/>
    <cellStyle name="Input 12_STR_BOQ_Dental College" xfId="1915" xr:uid="{00000000-0005-0000-0000-000043080000}"/>
    <cellStyle name="Input 13" xfId="1916" xr:uid="{00000000-0005-0000-0000-000044080000}"/>
    <cellStyle name="Input 13 2" xfId="1917" xr:uid="{00000000-0005-0000-0000-000045080000}"/>
    <cellStyle name="Input 13 2 2" xfId="1918" xr:uid="{00000000-0005-0000-0000-000046080000}"/>
    <cellStyle name="Input 13 2 2 2" xfId="3046" xr:uid="{00000000-0005-0000-0000-000047080000}"/>
    <cellStyle name="Input 13 2 3" xfId="3045" xr:uid="{00000000-0005-0000-0000-000048080000}"/>
    <cellStyle name="Input 13 3" xfId="1919" xr:uid="{00000000-0005-0000-0000-000049080000}"/>
    <cellStyle name="Input 13 3 2" xfId="3047" xr:uid="{00000000-0005-0000-0000-00004A080000}"/>
    <cellStyle name="Input 13 4" xfId="3044" xr:uid="{00000000-0005-0000-0000-00004B080000}"/>
    <cellStyle name="Input 13_STR_BOQ_Dental College" xfId="1920" xr:uid="{00000000-0005-0000-0000-00004C080000}"/>
    <cellStyle name="Input 14" xfId="1921" xr:uid="{00000000-0005-0000-0000-00004D080000}"/>
    <cellStyle name="Input 14 2" xfId="1922" xr:uid="{00000000-0005-0000-0000-00004E080000}"/>
    <cellStyle name="Input 14 2 2" xfId="1923" xr:uid="{00000000-0005-0000-0000-00004F080000}"/>
    <cellStyle name="Input 14 2 2 2" xfId="3050" xr:uid="{00000000-0005-0000-0000-000050080000}"/>
    <cellStyle name="Input 14 2 3" xfId="3049" xr:uid="{00000000-0005-0000-0000-000051080000}"/>
    <cellStyle name="Input 14 3" xfId="1924" xr:uid="{00000000-0005-0000-0000-000052080000}"/>
    <cellStyle name="Input 14 3 2" xfId="3051" xr:uid="{00000000-0005-0000-0000-000053080000}"/>
    <cellStyle name="Input 14 4" xfId="3048" xr:uid="{00000000-0005-0000-0000-000054080000}"/>
    <cellStyle name="Input 14_STR_BOQ_Dental College" xfId="1925" xr:uid="{00000000-0005-0000-0000-000055080000}"/>
    <cellStyle name="Input 15" xfId="1926" xr:uid="{00000000-0005-0000-0000-000056080000}"/>
    <cellStyle name="Input 15 2" xfId="1927" xr:uid="{00000000-0005-0000-0000-000057080000}"/>
    <cellStyle name="Input 15 2 2" xfId="1928" xr:uid="{00000000-0005-0000-0000-000058080000}"/>
    <cellStyle name="Input 15 2 2 2" xfId="3054" xr:uid="{00000000-0005-0000-0000-000059080000}"/>
    <cellStyle name="Input 15 2 3" xfId="3053" xr:uid="{00000000-0005-0000-0000-00005A080000}"/>
    <cellStyle name="Input 15 3" xfId="1929" xr:uid="{00000000-0005-0000-0000-00005B080000}"/>
    <cellStyle name="Input 15 3 2" xfId="3055" xr:uid="{00000000-0005-0000-0000-00005C080000}"/>
    <cellStyle name="Input 15 4" xfId="3052" xr:uid="{00000000-0005-0000-0000-00005D080000}"/>
    <cellStyle name="Input 15_STR_BOQ_Dental College" xfId="1930" xr:uid="{00000000-0005-0000-0000-00005E080000}"/>
    <cellStyle name="Input 16" xfId="1931" xr:uid="{00000000-0005-0000-0000-00005F080000}"/>
    <cellStyle name="Input 16 2" xfId="1932" xr:uid="{00000000-0005-0000-0000-000060080000}"/>
    <cellStyle name="Input 16 2 2" xfId="1933" xr:uid="{00000000-0005-0000-0000-000061080000}"/>
    <cellStyle name="Input 16 2 2 2" xfId="3058" xr:uid="{00000000-0005-0000-0000-000062080000}"/>
    <cellStyle name="Input 16 2 3" xfId="3057" xr:uid="{00000000-0005-0000-0000-000063080000}"/>
    <cellStyle name="Input 16 3" xfId="1934" xr:uid="{00000000-0005-0000-0000-000064080000}"/>
    <cellStyle name="Input 16 3 2" xfId="3059" xr:uid="{00000000-0005-0000-0000-000065080000}"/>
    <cellStyle name="Input 16 4" xfId="3056" xr:uid="{00000000-0005-0000-0000-000066080000}"/>
    <cellStyle name="Input 16_STR_BOQ_Dental College" xfId="1935" xr:uid="{00000000-0005-0000-0000-000067080000}"/>
    <cellStyle name="Input 17" xfId="1936" xr:uid="{00000000-0005-0000-0000-000068080000}"/>
    <cellStyle name="Input 17 2" xfId="1937" xr:uid="{00000000-0005-0000-0000-000069080000}"/>
    <cellStyle name="Input 17 2 2" xfId="1938" xr:uid="{00000000-0005-0000-0000-00006A080000}"/>
    <cellStyle name="Input 17 2 2 2" xfId="3062" xr:uid="{00000000-0005-0000-0000-00006B080000}"/>
    <cellStyle name="Input 17 2 3" xfId="3061" xr:uid="{00000000-0005-0000-0000-00006C080000}"/>
    <cellStyle name="Input 17 3" xfId="1939" xr:uid="{00000000-0005-0000-0000-00006D080000}"/>
    <cellStyle name="Input 17 3 2" xfId="3063" xr:uid="{00000000-0005-0000-0000-00006E080000}"/>
    <cellStyle name="Input 17 4" xfId="3060" xr:uid="{00000000-0005-0000-0000-00006F080000}"/>
    <cellStyle name="Input 17_STR_BOQ_Dental College" xfId="1940" xr:uid="{00000000-0005-0000-0000-000070080000}"/>
    <cellStyle name="Input 18" xfId="1941" xr:uid="{00000000-0005-0000-0000-000071080000}"/>
    <cellStyle name="Input 18 2" xfId="1942" xr:uid="{00000000-0005-0000-0000-000072080000}"/>
    <cellStyle name="Input 18 2 2" xfId="1943" xr:uid="{00000000-0005-0000-0000-000073080000}"/>
    <cellStyle name="Input 18 2 2 2" xfId="3066" xr:uid="{00000000-0005-0000-0000-000074080000}"/>
    <cellStyle name="Input 18 2 3" xfId="3065" xr:uid="{00000000-0005-0000-0000-000075080000}"/>
    <cellStyle name="Input 18 3" xfId="1944" xr:uid="{00000000-0005-0000-0000-000076080000}"/>
    <cellStyle name="Input 18 3 2" xfId="3067" xr:uid="{00000000-0005-0000-0000-000077080000}"/>
    <cellStyle name="Input 18 4" xfId="3064" xr:uid="{00000000-0005-0000-0000-000078080000}"/>
    <cellStyle name="Input 18_STR_BOQ_Dental College" xfId="1945" xr:uid="{00000000-0005-0000-0000-000079080000}"/>
    <cellStyle name="Input 19" xfId="1946" xr:uid="{00000000-0005-0000-0000-00007A080000}"/>
    <cellStyle name="Input 19 2" xfId="1947" xr:uid="{00000000-0005-0000-0000-00007B080000}"/>
    <cellStyle name="Input 19 2 2" xfId="3069" xr:uid="{00000000-0005-0000-0000-00007C080000}"/>
    <cellStyle name="Input 19 3" xfId="3068" xr:uid="{00000000-0005-0000-0000-00007D080000}"/>
    <cellStyle name="Input 2" xfId="1948" xr:uid="{00000000-0005-0000-0000-00007E080000}"/>
    <cellStyle name="Input 2 2" xfId="1949" xr:uid="{00000000-0005-0000-0000-00007F080000}"/>
    <cellStyle name="Input 2 2 2" xfId="1950" xr:uid="{00000000-0005-0000-0000-000080080000}"/>
    <cellStyle name="Input 2 2 2 2" xfId="3072" xr:uid="{00000000-0005-0000-0000-000081080000}"/>
    <cellStyle name="Input 2 2 3" xfId="3071" xr:uid="{00000000-0005-0000-0000-000082080000}"/>
    <cellStyle name="Input 2 3" xfId="1951" xr:uid="{00000000-0005-0000-0000-000083080000}"/>
    <cellStyle name="Input 2 3 2" xfId="3073" xr:uid="{00000000-0005-0000-0000-000084080000}"/>
    <cellStyle name="Input 2 4" xfId="3070" xr:uid="{00000000-0005-0000-0000-000085080000}"/>
    <cellStyle name="Input 2_STR_BOQ_Dental College" xfId="1952" xr:uid="{00000000-0005-0000-0000-000086080000}"/>
    <cellStyle name="Input 20" xfId="1953" xr:uid="{00000000-0005-0000-0000-000087080000}"/>
    <cellStyle name="Input 20 2" xfId="1954" xr:uid="{00000000-0005-0000-0000-000088080000}"/>
    <cellStyle name="Input 20 2 2" xfId="3075" xr:uid="{00000000-0005-0000-0000-000089080000}"/>
    <cellStyle name="Input 20 3" xfId="3074" xr:uid="{00000000-0005-0000-0000-00008A080000}"/>
    <cellStyle name="Input 21" xfId="1955" xr:uid="{00000000-0005-0000-0000-00008B080000}"/>
    <cellStyle name="Input 21 2" xfId="1956" xr:uid="{00000000-0005-0000-0000-00008C080000}"/>
    <cellStyle name="Input 21 2 2" xfId="3077" xr:uid="{00000000-0005-0000-0000-00008D080000}"/>
    <cellStyle name="Input 21 3" xfId="3076" xr:uid="{00000000-0005-0000-0000-00008E080000}"/>
    <cellStyle name="Input 22" xfId="1957" xr:uid="{00000000-0005-0000-0000-00008F080000}"/>
    <cellStyle name="Input 22 2" xfId="1958" xr:uid="{00000000-0005-0000-0000-000090080000}"/>
    <cellStyle name="Input 22 2 2" xfId="3079" xr:uid="{00000000-0005-0000-0000-000091080000}"/>
    <cellStyle name="Input 22 3" xfId="3078" xr:uid="{00000000-0005-0000-0000-000092080000}"/>
    <cellStyle name="Input 23" xfId="1959" xr:uid="{00000000-0005-0000-0000-000093080000}"/>
    <cellStyle name="Input 23 2" xfId="1960" xr:uid="{00000000-0005-0000-0000-000094080000}"/>
    <cellStyle name="Input 23 2 2" xfId="3081" xr:uid="{00000000-0005-0000-0000-000095080000}"/>
    <cellStyle name="Input 23 3" xfId="3080" xr:uid="{00000000-0005-0000-0000-000096080000}"/>
    <cellStyle name="Input 24" xfId="1961" xr:uid="{00000000-0005-0000-0000-000097080000}"/>
    <cellStyle name="Input 24 2" xfId="1962" xr:uid="{00000000-0005-0000-0000-000098080000}"/>
    <cellStyle name="Input 24 2 2" xfId="3083" xr:uid="{00000000-0005-0000-0000-000099080000}"/>
    <cellStyle name="Input 24 3" xfId="3082" xr:uid="{00000000-0005-0000-0000-00009A080000}"/>
    <cellStyle name="Input 25" xfId="1963" xr:uid="{00000000-0005-0000-0000-00009B080000}"/>
    <cellStyle name="Input 25 2" xfId="1964" xr:uid="{00000000-0005-0000-0000-00009C080000}"/>
    <cellStyle name="Input 25 2 2" xfId="3085" xr:uid="{00000000-0005-0000-0000-00009D080000}"/>
    <cellStyle name="Input 25 3" xfId="3084" xr:uid="{00000000-0005-0000-0000-00009E080000}"/>
    <cellStyle name="Input 3" xfId="1965" xr:uid="{00000000-0005-0000-0000-00009F080000}"/>
    <cellStyle name="Input 3 2" xfId="1966" xr:uid="{00000000-0005-0000-0000-0000A0080000}"/>
    <cellStyle name="Input 3 2 2" xfId="1967" xr:uid="{00000000-0005-0000-0000-0000A1080000}"/>
    <cellStyle name="Input 3 2 2 2" xfId="3088" xr:uid="{00000000-0005-0000-0000-0000A2080000}"/>
    <cellStyle name="Input 3 2 3" xfId="3087" xr:uid="{00000000-0005-0000-0000-0000A3080000}"/>
    <cellStyle name="Input 3 3" xfId="1968" xr:uid="{00000000-0005-0000-0000-0000A4080000}"/>
    <cellStyle name="Input 3 3 2" xfId="3089" xr:uid="{00000000-0005-0000-0000-0000A5080000}"/>
    <cellStyle name="Input 3 4" xfId="3086" xr:uid="{00000000-0005-0000-0000-0000A6080000}"/>
    <cellStyle name="Input 3_STR_BOQ_Dental College" xfId="1969" xr:uid="{00000000-0005-0000-0000-0000A7080000}"/>
    <cellStyle name="Input 4" xfId="1970" xr:uid="{00000000-0005-0000-0000-0000A8080000}"/>
    <cellStyle name="Input 4 2" xfId="1971" xr:uid="{00000000-0005-0000-0000-0000A9080000}"/>
    <cellStyle name="Input 4 2 2" xfId="1972" xr:uid="{00000000-0005-0000-0000-0000AA080000}"/>
    <cellStyle name="Input 4 2 2 2" xfId="3092" xr:uid="{00000000-0005-0000-0000-0000AB080000}"/>
    <cellStyle name="Input 4 2 3" xfId="3091" xr:uid="{00000000-0005-0000-0000-0000AC080000}"/>
    <cellStyle name="Input 4 3" xfId="1973" xr:uid="{00000000-0005-0000-0000-0000AD080000}"/>
    <cellStyle name="Input 4 3 2" xfId="3093" xr:uid="{00000000-0005-0000-0000-0000AE080000}"/>
    <cellStyle name="Input 4 4" xfId="3090" xr:uid="{00000000-0005-0000-0000-0000AF080000}"/>
    <cellStyle name="Input 4_STR_BOQ_Dental College" xfId="1974" xr:uid="{00000000-0005-0000-0000-0000B0080000}"/>
    <cellStyle name="Input 5" xfId="1975" xr:uid="{00000000-0005-0000-0000-0000B1080000}"/>
    <cellStyle name="Input 5 2" xfId="1976" xr:uid="{00000000-0005-0000-0000-0000B2080000}"/>
    <cellStyle name="Input 5 2 2" xfId="1977" xr:uid="{00000000-0005-0000-0000-0000B3080000}"/>
    <cellStyle name="Input 5 2 2 2" xfId="3096" xr:uid="{00000000-0005-0000-0000-0000B4080000}"/>
    <cellStyle name="Input 5 2 3" xfId="3095" xr:uid="{00000000-0005-0000-0000-0000B5080000}"/>
    <cellStyle name="Input 5 3" xfId="1978" xr:uid="{00000000-0005-0000-0000-0000B6080000}"/>
    <cellStyle name="Input 5 3 2" xfId="3097" xr:uid="{00000000-0005-0000-0000-0000B7080000}"/>
    <cellStyle name="Input 5 4" xfId="3094" xr:uid="{00000000-0005-0000-0000-0000B8080000}"/>
    <cellStyle name="Input 5_STR_BOQ_Dental College" xfId="1979" xr:uid="{00000000-0005-0000-0000-0000B9080000}"/>
    <cellStyle name="Input 6" xfId="1980" xr:uid="{00000000-0005-0000-0000-0000BA080000}"/>
    <cellStyle name="Input 6 2" xfId="1981" xr:uid="{00000000-0005-0000-0000-0000BB080000}"/>
    <cellStyle name="Input 6 2 2" xfId="1982" xr:uid="{00000000-0005-0000-0000-0000BC080000}"/>
    <cellStyle name="Input 6 2 2 2" xfId="3100" xr:uid="{00000000-0005-0000-0000-0000BD080000}"/>
    <cellStyle name="Input 6 2 3" xfId="3099" xr:uid="{00000000-0005-0000-0000-0000BE080000}"/>
    <cellStyle name="Input 6 3" xfId="1983" xr:uid="{00000000-0005-0000-0000-0000BF080000}"/>
    <cellStyle name="Input 6 3 2" xfId="3101" xr:uid="{00000000-0005-0000-0000-0000C0080000}"/>
    <cellStyle name="Input 6 4" xfId="3098" xr:uid="{00000000-0005-0000-0000-0000C1080000}"/>
    <cellStyle name="Input 6_STR_BOQ_Dental College" xfId="1984" xr:uid="{00000000-0005-0000-0000-0000C2080000}"/>
    <cellStyle name="Input 7" xfId="1985" xr:uid="{00000000-0005-0000-0000-0000C3080000}"/>
    <cellStyle name="Input 7 2" xfId="1986" xr:uid="{00000000-0005-0000-0000-0000C4080000}"/>
    <cellStyle name="Input 7 2 2" xfId="1987" xr:uid="{00000000-0005-0000-0000-0000C5080000}"/>
    <cellStyle name="Input 7 2 2 2" xfId="3104" xr:uid="{00000000-0005-0000-0000-0000C6080000}"/>
    <cellStyle name="Input 7 2 3" xfId="3103" xr:uid="{00000000-0005-0000-0000-0000C7080000}"/>
    <cellStyle name="Input 7 3" xfId="1988" xr:uid="{00000000-0005-0000-0000-0000C8080000}"/>
    <cellStyle name="Input 7 3 2" xfId="3105" xr:uid="{00000000-0005-0000-0000-0000C9080000}"/>
    <cellStyle name="Input 7 4" xfId="3102" xr:uid="{00000000-0005-0000-0000-0000CA080000}"/>
    <cellStyle name="Input 7_STR_BOQ_Dental College" xfId="1989" xr:uid="{00000000-0005-0000-0000-0000CB080000}"/>
    <cellStyle name="Input 8" xfId="1990" xr:uid="{00000000-0005-0000-0000-0000CC080000}"/>
    <cellStyle name="Input 8 2" xfId="1991" xr:uid="{00000000-0005-0000-0000-0000CD080000}"/>
    <cellStyle name="Input 8 2 2" xfId="1992" xr:uid="{00000000-0005-0000-0000-0000CE080000}"/>
    <cellStyle name="Input 8 2 2 2" xfId="3108" xr:uid="{00000000-0005-0000-0000-0000CF080000}"/>
    <cellStyle name="Input 8 2 3" xfId="3107" xr:uid="{00000000-0005-0000-0000-0000D0080000}"/>
    <cellStyle name="Input 8 3" xfId="1993" xr:uid="{00000000-0005-0000-0000-0000D1080000}"/>
    <cellStyle name="Input 8 3 2" xfId="3109" xr:uid="{00000000-0005-0000-0000-0000D2080000}"/>
    <cellStyle name="Input 8 4" xfId="3106" xr:uid="{00000000-0005-0000-0000-0000D3080000}"/>
    <cellStyle name="Input 8_STR_BOQ_Dental College" xfId="1994" xr:uid="{00000000-0005-0000-0000-0000D4080000}"/>
    <cellStyle name="Input 9" xfId="1995" xr:uid="{00000000-0005-0000-0000-0000D5080000}"/>
    <cellStyle name="Input 9 2" xfId="1996" xr:uid="{00000000-0005-0000-0000-0000D6080000}"/>
    <cellStyle name="Input 9 2 2" xfId="1997" xr:uid="{00000000-0005-0000-0000-0000D7080000}"/>
    <cellStyle name="Input 9 2 2 2" xfId="3112" xr:uid="{00000000-0005-0000-0000-0000D8080000}"/>
    <cellStyle name="Input 9 2 3" xfId="3111" xr:uid="{00000000-0005-0000-0000-0000D9080000}"/>
    <cellStyle name="Input 9 3" xfId="1998" xr:uid="{00000000-0005-0000-0000-0000DA080000}"/>
    <cellStyle name="Input 9 3 2" xfId="3113" xr:uid="{00000000-0005-0000-0000-0000DB080000}"/>
    <cellStyle name="Input 9 4" xfId="3110" xr:uid="{00000000-0005-0000-0000-0000DC080000}"/>
    <cellStyle name="Input 9_STR_BOQ_Dental College" xfId="1999" xr:uid="{00000000-0005-0000-0000-0000DD080000}"/>
    <cellStyle name="k" xfId="2000" xr:uid="{00000000-0005-0000-0000-0000DE080000}"/>
    <cellStyle name="L" xfId="2001" xr:uid="{00000000-0005-0000-0000-0000DF080000}"/>
    <cellStyle name="Length" xfId="2002" xr:uid="{00000000-0005-0000-0000-0000E0080000}"/>
    <cellStyle name="Length 2" xfId="2003" xr:uid="{00000000-0005-0000-0000-0000E1080000}"/>
    <cellStyle name="Length 3" xfId="2004" xr:uid="{00000000-0005-0000-0000-0000E2080000}"/>
    <cellStyle name="Length 4" xfId="2005" xr:uid="{00000000-0005-0000-0000-0000E3080000}"/>
    <cellStyle name="Length 5" xfId="2006" xr:uid="{00000000-0005-0000-0000-0000E4080000}"/>
    <cellStyle name="Length 6" xfId="2007" xr:uid="{00000000-0005-0000-0000-0000E5080000}"/>
    <cellStyle name="Linked Cell 10" xfId="2008" xr:uid="{00000000-0005-0000-0000-0000E6080000}"/>
    <cellStyle name="Linked Cell 10 2" xfId="2009" xr:uid="{00000000-0005-0000-0000-0000E7080000}"/>
    <cellStyle name="Linked Cell 10_STR_BOQ_Dental College" xfId="2010" xr:uid="{00000000-0005-0000-0000-0000E8080000}"/>
    <cellStyle name="Linked Cell 11" xfId="2011" xr:uid="{00000000-0005-0000-0000-0000E9080000}"/>
    <cellStyle name="Linked Cell 11 2" xfId="2012" xr:uid="{00000000-0005-0000-0000-0000EA080000}"/>
    <cellStyle name="Linked Cell 11_STR_BOQ_Dental College" xfId="2013" xr:uid="{00000000-0005-0000-0000-0000EB080000}"/>
    <cellStyle name="Linked Cell 12" xfId="2014" xr:uid="{00000000-0005-0000-0000-0000EC080000}"/>
    <cellStyle name="Linked Cell 12 2" xfId="2015" xr:uid="{00000000-0005-0000-0000-0000ED080000}"/>
    <cellStyle name="Linked Cell 12_STR_BOQ_Dental College" xfId="2016" xr:uid="{00000000-0005-0000-0000-0000EE080000}"/>
    <cellStyle name="Linked Cell 13" xfId="2017" xr:uid="{00000000-0005-0000-0000-0000EF080000}"/>
    <cellStyle name="Linked Cell 13 2" xfId="2018" xr:uid="{00000000-0005-0000-0000-0000F0080000}"/>
    <cellStyle name="Linked Cell 13_STR_BOQ_Dental College" xfId="2019" xr:uid="{00000000-0005-0000-0000-0000F1080000}"/>
    <cellStyle name="Linked Cell 14" xfId="2020" xr:uid="{00000000-0005-0000-0000-0000F2080000}"/>
    <cellStyle name="Linked Cell 14 2" xfId="2021" xr:uid="{00000000-0005-0000-0000-0000F3080000}"/>
    <cellStyle name="Linked Cell 14_STR_BOQ_Dental College" xfId="2022" xr:uid="{00000000-0005-0000-0000-0000F4080000}"/>
    <cellStyle name="Linked Cell 15" xfId="2023" xr:uid="{00000000-0005-0000-0000-0000F5080000}"/>
    <cellStyle name="Linked Cell 15 2" xfId="2024" xr:uid="{00000000-0005-0000-0000-0000F6080000}"/>
    <cellStyle name="Linked Cell 15_STR_BOQ_Dental College" xfId="2025" xr:uid="{00000000-0005-0000-0000-0000F7080000}"/>
    <cellStyle name="Linked Cell 16" xfId="2026" xr:uid="{00000000-0005-0000-0000-0000F8080000}"/>
    <cellStyle name="Linked Cell 16 2" xfId="2027" xr:uid="{00000000-0005-0000-0000-0000F9080000}"/>
    <cellStyle name="Linked Cell 16_STR_BOQ_Dental College" xfId="2028" xr:uid="{00000000-0005-0000-0000-0000FA080000}"/>
    <cellStyle name="Linked Cell 17" xfId="2029" xr:uid="{00000000-0005-0000-0000-0000FB080000}"/>
    <cellStyle name="Linked Cell 17 2" xfId="2030" xr:uid="{00000000-0005-0000-0000-0000FC080000}"/>
    <cellStyle name="Linked Cell 17_STR_BOQ_Dental College" xfId="2031" xr:uid="{00000000-0005-0000-0000-0000FD080000}"/>
    <cellStyle name="Linked Cell 18" xfId="2032" xr:uid="{00000000-0005-0000-0000-0000FE080000}"/>
    <cellStyle name="Linked Cell 18 2" xfId="2033" xr:uid="{00000000-0005-0000-0000-0000FF080000}"/>
    <cellStyle name="Linked Cell 18_STR_BOQ_Dental College" xfId="2034" xr:uid="{00000000-0005-0000-0000-000000090000}"/>
    <cellStyle name="Linked Cell 19" xfId="2035" xr:uid="{00000000-0005-0000-0000-000001090000}"/>
    <cellStyle name="Linked Cell 2" xfId="2036" xr:uid="{00000000-0005-0000-0000-000002090000}"/>
    <cellStyle name="Linked Cell 2 2" xfId="2037" xr:uid="{00000000-0005-0000-0000-000003090000}"/>
    <cellStyle name="Linked Cell 2_STR_BOQ_Dental College" xfId="2038" xr:uid="{00000000-0005-0000-0000-000004090000}"/>
    <cellStyle name="Linked Cell 20" xfId="2039" xr:uid="{00000000-0005-0000-0000-000005090000}"/>
    <cellStyle name="Linked Cell 21" xfId="2040" xr:uid="{00000000-0005-0000-0000-000006090000}"/>
    <cellStyle name="Linked Cell 22" xfId="2041" xr:uid="{00000000-0005-0000-0000-000007090000}"/>
    <cellStyle name="Linked Cell 23" xfId="2042" xr:uid="{00000000-0005-0000-0000-000008090000}"/>
    <cellStyle name="Linked Cell 24" xfId="2043" xr:uid="{00000000-0005-0000-0000-000009090000}"/>
    <cellStyle name="Linked Cell 25" xfId="2044" xr:uid="{00000000-0005-0000-0000-00000A090000}"/>
    <cellStyle name="Linked Cell 3" xfId="2045" xr:uid="{00000000-0005-0000-0000-00000B090000}"/>
    <cellStyle name="Linked Cell 3 2" xfId="2046" xr:uid="{00000000-0005-0000-0000-00000C090000}"/>
    <cellStyle name="Linked Cell 3_STR_BOQ_Dental College" xfId="2047" xr:uid="{00000000-0005-0000-0000-00000D090000}"/>
    <cellStyle name="Linked Cell 4" xfId="2048" xr:uid="{00000000-0005-0000-0000-00000E090000}"/>
    <cellStyle name="Linked Cell 4 2" xfId="2049" xr:uid="{00000000-0005-0000-0000-00000F090000}"/>
    <cellStyle name="Linked Cell 4_STR_BOQ_Dental College" xfId="2050" xr:uid="{00000000-0005-0000-0000-000010090000}"/>
    <cellStyle name="Linked Cell 5" xfId="2051" xr:uid="{00000000-0005-0000-0000-000011090000}"/>
    <cellStyle name="Linked Cell 5 2" xfId="2052" xr:uid="{00000000-0005-0000-0000-000012090000}"/>
    <cellStyle name="Linked Cell 5_STR_BOQ_Dental College" xfId="2053" xr:uid="{00000000-0005-0000-0000-000013090000}"/>
    <cellStyle name="Linked Cell 6" xfId="2054" xr:uid="{00000000-0005-0000-0000-000014090000}"/>
    <cellStyle name="Linked Cell 6 2" xfId="2055" xr:uid="{00000000-0005-0000-0000-000015090000}"/>
    <cellStyle name="Linked Cell 6_STR_BOQ_Dental College" xfId="2056" xr:uid="{00000000-0005-0000-0000-000016090000}"/>
    <cellStyle name="Linked Cell 7" xfId="2057" xr:uid="{00000000-0005-0000-0000-000017090000}"/>
    <cellStyle name="Linked Cell 7 2" xfId="2058" xr:uid="{00000000-0005-0000-0000-000018090000}"/>
    <cellStyle name="Linked Cell 7_STR_BOQ_Dental College" xfId="2059" xr:uid="{00000000-0005-0000-0000-000019090000}"/>
    <cellStyle name="Linked Cell 8" xfId="2060" xr:uid="{00000000-0005-0000-0000-00001A090000}"/>
    <cellStyle name="Linked Cell 8 2" xfId="2061" xr:uid="{00000000-0005-0000-0000-00001B090000}"/>
    <cellStyle name="Linked Cell 8_STR_BOQ_Dental College" xfId="2062" xr:uid="{00000000-0005-0000-0000-00001C090000}"/>
    <cellStyle name="Linked Cell 9" xfId="2063" xr:uid="{00000000-0005-0000-0000-00001D090000}"/>
    <cellStyle name="Linked Cell 9 2" xfId="2064" xr:uid="{00000000-0005-0000-0000-00001E090000}"/>
    <cellStyle name="Linked Cell 9_STR_BOQ_Dental College" xfId="2065" xr:uid="{00000000-0005-0000-0000-00001F090000}"/>
    <cellStyle name="M" xfId="2066" xr:uid="{00000000-0005-0000-0000-000020090000}"/>
    <cellStyle name="M-0" xfId="2067" xr:uid="{00000000-0005-0000-0000-000021090000}"/>
    <cellStyle name="MainDescription" xfId="2068" xr:uid="{00000000-0005-0000-0000-000022090000}"/>
    <cellStyle name="Measure" xfId="2069" xr:uid="{00000000-0005-0000-0000-000023090000}"/>
    <cellStyle name="Measure 2" xfId="2070" xr:uid="{00000000-0005-0000-0000-000024090000}"/>
    <cellStyle name="Measure 3" xfId="2071" xr:uid="{00000000-0005-0000-0000-000025090000}"/>
    <cellStyle name="Measure 4" xfId="2072" xr:uid="{00000000-0005-0000-0000-000026090000}"/>
    <cellStyle name="Measure 5" xfId="2073" xr:uid="{00000000-0005-0000-0000-000027090000}"/>
    <cellStyle name="Measure 6" xfId="2074" xr:uid="{00000000-0005-0000-0000-000028090000}"/>
    <cellStyle name="Migliaia (0)_laroux" xfId="2075" xr:uid="{00000000-0005-0000-0000-000029090000}"/>
    <cellStyle name="Migliaia_laroux" xfId="2076" xr:uid="{00000000-0005-0000-0000-00002A090000}"/>
    <cellStyle name="Milliers [0]_laroux" xfId="2077" xr:uid="{00000000-0005-0000-0000-00002B090000}"/>
    <cellStyle name="Milliers_laroux" xfId="2078" xr:uid="{00000000-0005-0000-0000-00002C090000}"/>
    <cellStyle name="m-o" xfId="2079" xr:uid="{00000000-0005-0000-0000-00002D090000}"/>
    <cellStyle name="Model" xfId="2080" xr:uid="{00000000-0005-0000-0000-00002E090000}"/>
    <cellStyle name="Monétaire [0]_laroux" xfId="2081" xr:uid="{00000000-0005-0000-0000-00002F090000}"/>
    <cellStyle name="Monétaire_laroux" xfId="2082" xr:uid="{00000000-0005-0000-0000-000030090000}"/>
    <cellStyle name="n" xfId="2083" xr:uid="{00000000-0005-0000-0000-000031090000}"/>
    <cellStyle name="Neutral 10" xfId="2084" xr:uid="{00000000-0005-0000-0000-000032090000}"/>
    <cellStyle name="Neutral 10 2" xfId="2085" xr:uid="{00000000-0005-0000-0000-000033090000}"/>
    <cellStyle name="Neutral 11" xfId="2086" xr:uid="{00000000-0005-0000-0000-000034090000}"/>
    <cellStyle name="Neutral 11 2" xfId="2087" xr:uid="{00000000-0005-0000-0000-000035090000}"/>
    <cellStyle name="Neutral 12" xfId="2088" xr:uid="{00000000-0005-0000-0000-000036090000}"/>
    <cellStyle name="Neutral 12 2" xfId="2089" xr:uid="{00000000-0005-0000-0000-000037090000}"/>
    <cellStyle name="Neutral 13" xfId="2090" xr:uid="{00000000-0005-0000-0000-000038090000}"/>
    <cellStyle name="Neutral 13 2" xfId="2091" xr:uid="{00000000-0005-0000-0000-000039090000}"/>
    <cellStyle name="Neutral 14" xfId="2092" xr:uid="{00000000-0005-0000-0000-00003A090000}"/>
    <cellStyle name="Neutral 14 2" xfId="2093" xr:uid="{00000000-0005-0000-0000-00003B090000}"/>
    <cellStyle name="Neutral 15" xfId="2094" xr:uid="{00000000-0005-0000-0000-00003C090000}"/>
    <cellStyle name="Neutral 15 2" xfId="2095" xr:uid="{00000000-0005-0000-0000-00003D090000}"/>
    <cellStyle name="Neutral 16" xfId="2096" xr:uid="{00000000-0005-0000-0000-00003E090000}"/>
    <cellStyle name="Neutral 16 2" xfId="2097" xr:uid="{00000000-0005-0000-0000-00003F090000}"/>
    <cellStyle name="Neutral 17" xfId="2098" xr:uid="{00000000-0005-0000-0000-000040090000}"/>
    <cellStyle name="Neutral 17 2" xfId="2099" xr:uid="{00000000-0005-0000-0000-000041090000}"/>
    <cellStyle name="Neutral 18" xfId="2100" xr:uid="{00000000-0005-0000-0000-000042090000}"/>
    <cellStyle name="Neutral 18 2" xfId="2101" xr:uid="{00000000-0005-0000-0000-000043090000}"/>
    <cellStyle name="Neutral 19" xfId="2102" xr:uid="{00000000-0005-0000-0000-000044090000}"/>
    <cellStyle name="Neutral 2" xfId="2103" xr:uid="{00000000-0005-0000-0000-000045090000}"/>
    <cellStyle name="Neutral 2 2" xfId="2104" xr:uid="{00000000-0005-0000-0000-000046090000}"/>
    <cellStyle name="Neutral 20" xfId="2105" xr:uid="{00000000-0005-0000-0000-000047090000}"/>
    <cellStyle name="Neutral 21" xfId="2106" xr:uid="{00000000-0005-0000-0000-000048090000}"/>
    <cellStyle name="Neutral 22" xfId="2107" xr:uid="{00000000-0005-0000-0000-000049090000}"/>
    <cellStyle name="Neutral 23" xfId="2108" xr:uid="{00000000-0005-0000-0000-00004A090000}"/>
    <cellStyle name="Neutral 24" xfId="2109" xr:uid="{00000000-0005-0000-0000-00004B090000}"/>
    <cellStyle name="Neutral 25" xfId="2110" xr:uid="{00000000-0005-0000-0000-00004C090000}"/>
    <cellStyle name="Neutral 3" xfId="2111" xr:uid="{00000000-0005-0000-0000-00004D090000}"/>
    <cellStyle name="Neutral 3 2" xfId="2112" xr:uid="{00000000-0005-0000-0000-00004E090000}"/>
    <cellStyle name="Neutral 4" xfId="2113" xr:uid="{00000000-0005-0000-0000-00004F090000}"/>
    <cellStyle name="Neutral 4 2" xfId="2114" xr:uid="{00000000-0005-0000-0000-000050090000}"/>
    <cellStyle name="Neutral 5" xfId="2115" xr:uid="{00000000-0005-0000-0000-000051090000}"/>
    <cellStyle name="Neutral 5 2" xfId="2116" xr:uid="{00000000-0005-0000-0000-000052090000}"/>
    <cellStyle name="Neutral 6" xfId="2117" xr:uid="{00000000-0005-0000-0000-000053090000}"/>
    <cellStyle name="Neutral 6 2" xfId="2118" xr:uid="{00000000-0005-0000-0000-000054090000}"/>
    <cellStyle name="Neutral 7" xfId="2119" xr:uid="{00000000-0005-0000-0000-000055090000}"/>
    <cellStyle name="Neutral 7 2" xfId="2120" xr:uid="{00000000-0005-0000-0000-000056090000}"/>
    <cellStyle name="Neutral 8" xfId="2121" xr:uid="{00000000-0005-0000-0000-000057090000}"/>
    <cellStyle name="Neutral 8 2" xfId="2122" xr:uid="{00000000-0005-0000-0000-000058090000}"/>
    <cellStyle name="Neutral 9" xfId="2123" xr:uid="{00000000-0005-0000-0000-000059090000}"/>
    <cellStyle name="Neutral 9 2" xfId="2124" xr:uid="{00000000-0005-0000-0000-00005A090000}"/>
    <cellStyle name="no dec" xfId="2125" xr:uid="{00000000-0005-0000-0000-00005B090000}"/>
    <cellStyle name="no dec 2" xfId="2126" xr:uid="{00000000-0005-0000-0000-00005C090000}"/>
    <cellStyle name="no dec 3" xfId="2127" xr:uid="{00000000-0005-0000-0000-00005D090000}"/>
    <cellStyle name="no dec 4" xfId="2128" xr:uid="{00000000-0005-0000-0000-00005E090000}"/>
    <cellStyle name="no dec 5" xfId="2129" xr:uid="{00000000-0005-0000-0000-00005F090000}"/>
    <cellStyle name="no dec 6" xfId="2130" xr:uid="{00000000-0005-0000-0000-000060090000}"/>
    <cellStyle name="no dec_Cost_appraisal_Aliens_FPS" xfId="2131" xr:uid="{00000000-0005-0000-0000-000061090000}"/>
    <cellStyle name="Non défini" xfId="2132" xr:uid="{00000000-0005-0000-0000-000062090000}"/>
    <cellStyle name="Normal" xfId="0" builtinId="0"/>
    <cellStyle name="Normal - Style1" xfId="2133" xr:uid="{00000000-0005-0000-0000-000064090000}"/>
    <cellStyle name="Normal 10" xfId="4" xr:uid="{00000000-0005-0000-0000-000065090000}"/>
    <cellStyle name="Normal 10 2" xfId="5" xr:uid="{00000000-0005-0000-0000-000066090000}"/>
    <cellStyle name="Normal 10 2 2" xfId="43" xr:uid="{00000000-0005-0000-0000-000067090000}"/>
    <cellStyle name="Normal 10 3" xfId="20" xr:uid="{00000000-0005-0000-0000-000068090000}"/>
    <cellStyle name="Normal 10 4" xfId="2134" xr:uid="{00000000-0005-0000-0000-000069090000}"/>
    <cellStyle name="Normal 10 7 2" xfId="2135" xr:uid="{00000000-0005-0000-0000-00006A090000}"/>
    <cellStyle name="Normal 11" xfId="51" xr:uid="{00000000-0005-0000-0000-00006B090000}"/>
    <cellStyle name="Normal 11 2" xfId="2136" xr:uid="{00000000-0005-0000-0000-00006C090000}"/>
    <cellStyle name="Normal 11 3" xfId="6" xr:uid="{00000000-0005-0000-0000-00006D090000}"/>
    <cellStyle name="Normal 11 3 2" xfId="38" xr:uid="{00000000-0005-0000-0000-00006E090000}"/>
    <cellStyle name="Normal 11 4" xfId="2829" xr:uid="{00000000-0005-0000-0000-00006F090000}"/>
    <cellStyle name="Normal 12" xfId="2137" xr:uid="{00000000-0005-0000-0000-000070090000}"/>
    <cellStyle name="Normal 12 2" xfId="2138" xr:uid="{00000000-0005-0000-0000-000071090000}"/>
    <cellStyle name="Normal 13" xfId="2139" xr:uid="{00000000-0005-0000-0000-000072090000}"/>
    <cellStyle name="Normal 13 2" xfId="2140" xr:uid="{00000000-0005-0000-0000-000073090000}"/>
    <cellStyle name="Normal 14" xfId="2141" xr:uid="{00000000-0005-0000-0000-000074090000}"/>
    <cellStyle name="Normal 14 2" xfId="2142" xr:uid="{00000000-0005-0000-0000-000075090000}"/>
    <cellStyle name="Normal 15" xfId="31" xr:uid="{00000000-0005-0000-0000-000076090000}"/>
    <cellStyle name="Normal 15 10" xfId="2144" xr:uid="{00000000-0005-0000-0000-000077090000}"/>
    <cellStyle name="Normal 15 2" xfId="2145" xr:uid="{00000000-0005-0000-0000-000078090000}"/>
    <cellStyle name="Normal 15 3" xfId="2143" xr:uid="{00000000-0005-0000-0000-000079090000}"/>
    <cellStyle name="Normal 16" xfId="2146" xr:uid="{00000000-0005-0000-0000-00007A090000}"/>
    <cellStyle name="Normal 16 2" xfId="2147" xr:uid="{00000000-0005-0000-0000-00007B090000}"/>
    <cellStyle name="Normal 17" xfId="2148" xr:uid="{00000000-0005-0000-0000-00007C090000}"/>
    <cellStyle name="Normal 17 2" xfId="2149" xr:uid="{00000000-0005-0000-0000-00007D090000}"/>
    <cellStyle name="Normal 18" xfId="2150" xr:uid="{00000000-0005-0000-0000-00007E090000}"/>
    <cellStyle name="Normal 18 2" xfId="2151" xr:uid="{00000000-0005-0000-0000-00007F090000}"/>
    <cellStyle name="Normal 18 3" xfId="3395" xr:uid="{00000000-0005-0000-0000-000080090000}"/>
    <cellStyle name="Normal 19" xfId="2152" xr:uid="{00000000-0005-0000-0000-000081090000}"/>
    <cellStyle name="Normal 19 2" xfId="2153" xr:uid="{00000000-0005-0000-0000-000082090000}"/>
    <cellStyle name="Normal 2" xfId="7" xr:uid="{00000000-0005-0000-0000-000083090000}"/>
    <cellStyle name="Normal 2 " xfId="37" xr:uid="{00000000-0005-0000-0000-000084090000}"/>
    <cellStyle name="Normal 2 1" xfId="3435" xr:uid="{00000000-0005-0000-0000-000085090000}"/>
    <cellStyle name="Normal 2 10" xfId="29" xr:uid="{00000000-0005-0000-0000-000086090000}"/>
    <cellStyle name="Normal 2 10 2" xfId="2155" xr:uid="{00000000-0005-0000-0000-000087090000}"/>
    <cellStyle name="Normal 2 11" xfId="2824" xr:uid="{00000000-0005-0000-0000-000088090000}"/>
    <cellStyle name="Normal 2 12" xfId="3396" xr:uid="{00000000-0005-0000-0000-000089090000}"/>
    <cellStyle name="Normal 2 13" xfId="3429" xr:uid="{00000000-0005-0000-0000-00008A090000}"/>
    <cellStyle name="Normal 2 2" xfId="14" xr:uid="{00000000-0005-0000-0000-00008B090000}"/>
    <cellStyle name="Normal 2 2 2" xfId="15" xr:uid="{00000000-0005-0000-0000-00008C090000}"/>
    <cellStyle name="Normal 2 2 2 2" xfId="56" xr:uid="{00000000-0005-0000-0000-00008D090000}"/>
    <cellStyle name="Normal 2 2 2 3" xfId="2156" xr:uid="{00000000-0005-0000-0000-00008E090000}"/>
    <cellStyle name="Normal 2 2 3" xfId="28" xr:uid="{00000000-0005-0000-0000-00008F090000}"/>
    <cellStyle name="Normal 2 2 3 2" xfId="2158" xr:uid="{00000000-0005-0000-0000-000090090000}"/>
    <cellStyle name="Normal 2 2 3 2 2" xfId="3393" xr:uid="{00000000-0005-0000-0000-000091090000}"/>
    <cellStyle name="Normal 2 2 3 3" xfId="2157" xr:uid="{00000000-0005-0000-0000-000092090000}"/>
    <cellStyle name="Normal 2 2 4" xfId="2159" xr:uid="{00000000-0005-0000-0000-000093090000}"/>
    <cellStyle name="Normal 2 2 4 2" xfId="2160" xr:uid="{00000000-0005-0000-0000-000094090000}"/>
    <cellStyle name="Normal 2 2 5" xfId="2161" xr:uid="{00000000-0005-0000-0000-000095090000}"/>
    <cellStyle name="Normal 2 2 6" xfId="3400" xr:uid="{00000000-0005-0000-0000-000096090000}"/>
    <cellStyle name="Normal 2 2 7" xfId="3420" xr:uid="{00000000-0005-0000-0000-000097090000}"/>
    <cellStyle name="Normal 2 2_1abstract aiims patna14.07.09" xfId="2162" xr:uid="{00000000-0005-0000-0000-000098090000}"/>
    <cellStyle name="Normal 2 3" xfId="8" xr:uid="{00000000-0005-0000-0000-000099090000}"/>
    <cellStyle name="Normal 2 3 2" xfId="2164" xr:uid="{00000000-0005-0000-0000-00009A090000}"/>
    <cellStyle name="Normal 2 3 3" xfId="2165" xr:uid="{00000000-0005-0000-0000-00009B090000}"/>
    <cellStyle name="Normal 2 3 4" xfId="2166" xr:uid="{00000000-0005-0000-0000-00009C090000}"/>
    <cellStyle name="Normal 2 3 5" xfId="2167" xr:uid="{00000000-0005-0000-0000-00009D090000}"/>
    <cellStyle name="Normal 2 3 6" xfId="2163" xr:uid="{00000000-0005-0000-0000-00009E090000}"/>
    <cellStyle name="Normal 2 4" xfId="23" xr:uid="{00000000-0005-0000-0000-00009F090000}"/>
    <cellStyle name="Normal 2 4 2" xfId="2168" xr:uid="{00000000-0005-0000-0000-0000A0090000}"/>
    <cellStyle name="Normal 2 4 3" xfId="2169" xr:uid="{00000000-0005-0000-0000-0000A1090000}"/>
    <cellStyle name="Normal 2 4 4" xfId="2170" xr:uid="{00000000-0005-0000-0000-0000A2090000}"/>
    <cellStyle name="Normal 2 4 5" xfId="2171" xr:uid="{00000000-0005-0000-0000-0000A3090000}"/>
    <cellStyle name="Normal 2 5" xfId="24" xr:uid="{00000000-0005-0000-0000-0000A4090000}"/>
    <cellStyle name="Normal 2 5 2" xfId="2173" xr:uid="{00000000-0005-0000-0000-0000A5090000}"/>
    <cellStyle name="Normal 2 5 3" xfId="2172" xr:uid="{00000000-0005-0000-0000-0000A6090000}"/>
    <cellStyle name="Normal 2 6" xfId="2174" xr:uid="{00000000-0005-0000-0000-0000A7090000}"/>
    <cellStyle name="Normal 2 7" xfId="2154" xr:uid="{00000000-0005-0000-0000-0000A8090000}"/>
    <cellStyle name="Normal 2 8" xfId="2818" xr:uid="{00000000-0005-0000-0000-0000A9090000}"/>
    <cellStyle name="Normal 2 9" xfId="3410" xr:uid="{00000000-0005-0000-0000-0000AA090000}"/>
    <cellStyle name="Normal 2_2-Internal PHE &amp; FF Works-DE-CISF-MAHIPALPUR-11.01.2013-R1" xfId="2175" xr:uid="{00000000-0005-0000-0000-0000AB090000}"/>
    <cellStyle name="Normal 20" xfId="2176" xr:uid="{00000000-0005-0000-0000-0000AC090000}"/>
    <cellStyle name="Normal 20 2" xfId="2177" xr:uid="{00000000-0005-0000-0000-0000AD090000}"/>
    <cellStyle name="Normal 21" xfId="2178" xr:uid="{00000000-0005-0000-0000-0000AE090000}"/>
    <cellStyle name="Normal 21 2" xfId="2179" xr:uid="{00000000-0005-0000-0000-0000AF090000}"/>
    <cellStyle name="Normal 22" xfId="2180" xr:uid="{00000000-0005-0000-0000-0000B0090000}"/>
    <cellStyle name="Normal 22 2" xfId="2181" xr:uid="{00000000-0005-0000-0000-0000B1090000}"/>
    <cellStyle name="Normal 23" xfId="2182" xr:uid="{00000000-0005-0000-0000-0000B2090000}"/>
    <cellStyle name="Normal 23 2" xfId="2183" xr:uid="{00000000-0005-0000-0000-0000B3090000}"/>
    <cellStyle name="Normal 23 3" xfId="2184" xr:uid="{00000000-0005-0000-0000-0000B4090000}"/>
    <cellStyle name="Normal 24" xfId="2185" xr:uid="{00000000-0005-0000-0000-0000B5090000}"/>
    <cellStyle name="Normal 24 2" xfId="2186" xr:uid="{00000000-0005-0000-0000-0000B6090000}"/>
    <cellStyle name="Normal 25" xfId="2187" xr:uid="{00000000-0005-0000-0000-0000B7090000}"/>
    <cellStyle name="Normal 25 2" xfId="2188" xr:uid="{00000000-0005-0000-0000-0000B8090000}"/>
    <cellStyle name="Normal 26" xfId="2189" xr:uid="{00000000-0005-0000-0000-0000B9090000}"/>
    <cellStyle name="Normal 26 2" xfId="2190" xr:uid="{00000000-0005-0000-0000-0000BA090000}"/>
    <cellStyle name="Normal 27" xfId="2191" xr:uid="{00000000-0005-0000-0000-0000BB090000}"/>
    <cellStyle name="Normal 28" xfId="2192" xr:uid="{00000000-0005-0000-0000-0000BC090000}"/>
    <cellStyle name="Normal 28 2" xfId="2193" xr:uid="{00000000-0005-0000-0000-0000BD090000}"/>
    <cellStyle name="Normal 28 3" xfId="2194" xr:uid="{00000000-0005-0000-0000-0000BE090000}"/>
    <cellStyle name="Normal 29" xfId="2195" xr:uid="{00000000-0005-0000-0000-0000BF090000}"/>
    <cellStyle name="Normal 29 2" xfId="2196" xr:uid="{00000000-0005-0000-0000-0000C0090000}"/>
    <cellStyle name="Normal 3" xfId="9" xr:uid="{00000000-0005-0000-0000-0000C1090000}"/>
    <cellStyle name="Normal 3 10" xfId="2198" xr:uid="{00000000-0005-0000-0000-0000C2090000}"/>
    <cellStyle name="Normal 3 11" xfId="2199" xr:uid="{00000000-0005-0000-0000-0000C3090000}"/>
    <cellStyle name="Normal 3 12" xfId="2200" xr:uid="{00000000-0005-0000-0000-0000C4090000}"/>
    <cellStyle name="Normal 3 13" xfId="2201" xr:uid="{00000000-0005-0000-0000-0000C5090000}"/>
    <cellStyle name="Normal 3 14" xfId="2202" xr:uid="{00000000-0005-0000-0000-0000C6090000}"/>
    <cellStyle name="Normal 3 15" xfId="2203" xr:uid="{00000000-0005-0000-0000-0000C7090000}"/>
    <cellStyle name="Normal 3 16" xfId="2204" xr:uid="{00000000-0005-0000-0000-0000C8090000}"/>
    <cellStyle name="Normal 3 17" xfId="2205" xr:uid="{00000000-0005-0000-0000-0000C9090000}"/>
    <cellStyle name="Normal 3 18" xfId="2206" xr:uid="{00000000-0005-0000-0000-0000CA090000}"/>
    <cellStyle name="Normal 3 19" xfId="2207" xr:uid="{00000000-0005-0000-0000-0000CB090000}"/>
    <cellStyle name="Normal 3 2" xfId="2208" xr:uid="{00000000-0005-0000-0000-0000CC090000}"/>
    <cellStyle name="Normal 3 2 2" xfId="2209" xr:uid="{00000000-0005-0000-0000-0000CD090000}"/>
    <cellStyle name="Normal 3 2 2 2" xfId="2210" xr:uid="{00000000-0005-0000-0000-0000CE090000}"/>
    <cellStyle name="Normal 3 2 2 2 2" xfId="3116" xr:uid="{00000000-0005-0000-0000-0000CF090000}"/>
    <cellStyle name="Normal 3 2 2 3" xfId="3115" xr:uid="{00000000-0005-0000-0000-0000D0090000}"/>
    <cellStyle name="Normal 3 2 3" xfId="2211" xr:uid="{00000000-0005-0000-0000-0000D1090000}"/>
    <cellStyle name="Normal 3 2 4" xfId="3114" xr:uid="{00000000-0005-0000-0000-0000D2090000}"/>
    <cellStyle name="Normal 3 20" xfId="2212" xr:uid="{00000000-0005-0000-0000-0000D3090000}"/>
    <cellStyle name="Normal 3 21" xfId="2213" xr:uid="{00000000-0005-0000-0000-0000D4090000}"/>
    <cellStyle name="Normal 3 22" xfId="2214" xr:uid="{00000000-0005-0000-0000-0000D5090000}"/>
    <cellStyle name="Normal 3 23" xfId="2215" xr:uid="{00000000-0005-0000-0000-0000D6090000}"/>
    <cellStyle name="Normal 3 24" xfId="2216" xr:uid="{00000000-0005-0000-0000-0000D7090000}"/>
    <cellStyle name="Normal 3 25" xfId="2197" xr:uid="{00000000-0005-0000-0000-0000D8090000}"/>
    <cellStyle name="Normal 3 3" xfId="2217" xr:uid="{00000000-0005-0000-0000-0000D9090000}"/>
    <cellStyle name="Normal 3 3 2" xfId="2218" xr:uid="{00000000-0005-0000-0000-0000DA090000}"/>
    <cellStyle name="Normal 3 3 3" xfId="2219" xr:uid="{00000000-0005-0000-0000-0000DB090000}"/>
    <cellStyle name="Normal 3 4" xfId="2220" xr:uid="{00000000-0005-0000-0000-0000DC090000}"/>
    <cellStyle name="Normal 3 4 2" xfId="2221" xr:uid="{00000000-0005-0000-0000-0000DD090000}"/>
    <cellStyle name="Normal 3 4 2 2" xfId="2222" xr:uid="{00000000-0005-0000-0000-0000DE090000}"/>
    <cellStyle name="Normal 3 4 2 3" xfId="2223" xr:uid="{00000000-0005-0000-0000-0000DF090000}"/>
    <cellStyle name="Normal 3 4 3" xfId="2224" xr:uid="{00000000-0005-0000-0000-0000E0090000}"/>
    <cellStyle name="Normal 3 5" xfId="2225" xr:uid="{00000000-0005-0000-0000-0000E1090000}"/>
    <cellStyle name="Normal 3 6" xfId="2226" xr:uid="{00000000-0005-0000-0000-0000E2090000}"/>
    <cellStyle name="Normal 3 7" xfId="2227" xr:uid="{00000000-0005-0000-0000-0000E3090000}"/>
    <cellStyle name="Normal 3 8" xfId="2228" xr:uid="{00000000-0005-0000-0000-0000E4090000}"/>
    <cellStyle name="Normal 3 9" xfId="2229" xr:uid="{00000000-0005-0000-0000-0000E5090000}"/>
    <cellStyle name="Normal 30" xfId="2230" xr:uid="{00000000-0005-0000-0000-0000E6090000}"/>
    <cellStyle name="Normal 30 2" xfId="2231" xr:uid="{00000000-0005-0000-0000-0000E7090000}"/>
    <cellStyle name="Normal 30 2 2" xfId="3117" xr:uid="{00000000-0005-0000-0000-0000E8090000}"/>
    <cellStyle name="Normal 30 3" xfId="2820" xr:uid="{00000000-0005-0000-0000-0000E9090000}"/>
    <cellStyle name="Normal 31" xfId="10" xr:uid="{00000000-0005-0000-0000-0000EA090000}"/>
    <cellStyle name="Normal 31 2" xfId="2233" xr:uid="{00000000-0005-0000-0000-0000EB090000}"/>
    <cellStyle name="Normal 31 3" xfId="2232" xr:uid="{00000000-0005-0000-0000-0000EC090000}"/>
    <cellStyle name="Normal 31 4" xfId="3411" xr:uid="{00000000-0005-0000-0000-0000ED090000}"/>
    <cellStyle name="Normal 32" xfId="2234" xr:uid="{00000000-0005-0000-0000-0000EE090000}"/>
    <cellStyle name="Normal 33" xfId="46" xr:uid="{00000000-0005-0000-0000-0000EF090000}"/>
    <cellStyle name="Normal 34" xfId="32" xr:uid="{00000000-0005-0000-0000-0000F0090000}"/>
    <cellStyle name="Normal 34 2" xfId="2236" xr:uid="{00000000-0005-0000-0000-0000F1090000}"/>
    <cellStyle name="Normal 34 3" xfId="2235" xr:uid="{00000000-0005-0000-0000-0000F2090000}"/>
    <cellStyle name="Normal 35" xfId="33" xr:uid="{00000000-0005-0000-0000-0000F3090000}"/>
    <cellStyle name="Normal 35 2" xfId="2237" xr:uid="{00000000-0005-0000-0000-0000F4090000}"/>
    <cellStyle name="Normal 36" xfId="2238" xr:uid="{00000000-0005-0000-0000-0000F5090000}"/>
    <cellStyle name="Normal 37" xfId="2239" xr:uid="{00000000-0005-0000-0000-0000F6090000}"/>
    <cellStyle name="Normal 38" xfId="2817" xr:uid="{00000000-0005-0000-0000-0000F7090000}"/>
    <cellStyle name="Normal 38 2" xfId="3403" xr:uid="{00000000-0005-0000-0000-0000F8090000}"/>
    <cellStyle name="Normal 39" xfId="3407" xr:uid="{00000000-0005-0000-0000-0000F9090000}"/>
    <cellStyle name="Normal 4" xfId="16" xr:uid="{00000000-0005-0000-0000-0000FA090000}"/>
    <cellStyle name="Normal 4 10" xfId="2241" xr:uid="{00000000-0005-0000-0000-0000FB090000}"/>
    <cellStyle name="Normal 4 10 2" xfId="2242" xr:uid="{00000000-0005-0000-0000-0000FC090000}"/>
    <cellStyle name="Normal 4 10 3" xfId="3119" xr:uid="{00000000-0005-0000-0000-0000FD090000}"/>
    <cellStyle name="Normal 4 11" xfId="2243" xr:uid="{00000000-0005-0000-0000-0000FE090000}"/>
    <cellStyle name="Normal 4 11 2" xfId="2244" xr:uid="{00000000-0005-0000-0000-0000FF090000}"/>
    <cellStyle name="Normal 4 11 3" xfId="3120" xr:uid="{00000000-0005-0000-0000-0000000A0000}"/>
    <cellStyle name="Normal 4 12" xfId="2245" xr:uid="{00000000-0005-0000-0000-0000010A0000}"/>
    <cellStyle name="Normal 4 12 2" xfId="2246" xr:uid="{00000000-0005-0000-0000-0000020A0000}"/>
    <cellStyle name="Normal 4 12 3" xfId="3121" xr:uid="{00000000-0005-0000-0000-0000030A0000}"/>
    <cellStyle name="Normal 4 13" xfId="2247" xr:uid="{00000000-0005-0000-0000-0000040A0000}"/>
    <cellStyle name="Normal 4 13 2" xfId="2248" xr:uid="{00000000-0005-0000-0000-0000050A0000}"/>
    <cellStyle name="Normal 4 13 3" xfId="3122" xr:uid="{00000000-0005-0000-0000-0000060A0000}"/>
    <cellStyle name="Normal 4 14" xfId="2249" xr:uid="{00000000-0005-0000-0000-0000070A0000}"/>
    <cellStyle name="Normal 4 14 2" xfId="2250" xr:uid="{00000000-0005-0000-0000-0000080A0000}"/>
    <cellStyle name="Normal 4 14 3" xfId="3123" xr:uid="{00000000-0005-0000-0000-0000090A0000}"/>
    <cellStyle name="Normal 4 15" xfId="2251" xr:uid="{00000000-0005-0000-0000-00000A0A0000}"/>
    <cellStyle name="Normal 4 15 2" xfId="2252" xr:uid="{00000000-0005-0000-0000-00000B0A0000}"/>
    <cellStyle name="Normal 4 15 3" xfId="3124" xr:uid="{00000000-0005-0000-0000-00000C0A0000}"/>
    <cellStyle name="Normal 4 16" xfId="2253" xr:uid="{00000000-0005-0000-0000-00000D0A0000}"/>
    <cellStyle name="Normal 4 16 2" xfId="2254" xr:uid="{00000000-0005-0000-0000-00000E0A0000}"/>
    <cellStyle name="Normal 4 16 3" xfId="3125" xr:uid="{00000000-0005-0000-0000-00000F0A0000}"/>
    <cellStyle name="Normal 4 17" xfId="2255" xr:uid="{00000000-0005-0000-0000-0000100A0000}"/>
    <cellStyle name="Normal 4 17 2" xfId="2256" xr:uid="{00000000-0005-0000-0000-0000110A0000}"/>
    <cellStyle name="Normal 4 17 3" xfId="3126" xr:uid="{00000000-0005-0000-0000-0000120A0000}"/>
    <cellStyle name="Normal 4 18" xfId="2257" xr:uid="{00000000-0005-0000-0000-0000130A0000}"/>
    <cellStyle name="Normal 4 18 2" xfId="2258" xr:uid="{00000000-0005-0000-0000-0000140A0000}"/>
    <cellStyle name="Normal 4 18 3" xfId="3127" xr:uid="{00000000-0005-0000-0000-0000150A0000}"/>
    <cellStyle name="Normal 4 19" xfId="2259" xr:uid="{00000000-0005-0000-0000-0000160A0000}"/>
    <cellStyle name="Normal 4 19 2" xfId="2260" xr:uid="{00000000-0005-0000-0000-0000170A0000}"/>
    <cellStyle name="Normal 4 19 3" xfId="3128" xr:uid="{00000000-0005-0000-0000-0000180A0000}"/>
    <cellStyle name="Normal 4 2" xfId="2261" xr:uid="{00000000-0005-0000-0000-0000190A0000}"/>
    <cellStyle name="Normal 4 2 2" xfId="2262" xr:uid="{00000000-0005-0000-0000-00001A0A0000}"/>
    <cellStyle name="Normal 4 2 3" xfId="2263" xr:uid="{00000000-0005-0000-0000-00001B0A0000}"/>
    <cellStyle name="Normal 4 2 4" xfId="3129" xr:uid="{00000000-0005-0000-0000-00001C0A0000}"/>
    <cellStyle name="Normal 4 20" xfId="2264" xr:uid="{00000000-0005-0000-0000-00001D0A0000}"/>
    <cellStyle name="Normal 4 20 2" xfId="2265" xr:uid="{00000000-0005-0000-0000-00001E0A0000}"/>
    <cellStyle name="Normal 4 20 3" xfId="3130" xr:uid="{00000000-0005-0000-0000-00001F0A0000}"/>
    <cellStyle name="Normal 4 21" xfId="2266" xr:uid="{00000000-0005-0000-0000-0000200A0000}"/>
    <cellStyle name="Normal 4 21 2" xfId="2267" xr:uid="{00000000-0005-0000-0000-0000210A0000}"/>
    <cellStyle name="Normal 4 21 3" xfId="3131" xr:uid="{00000000-0005-0000-0000-0000220A0000}"/>
    <cellStyle name="Normal 4 22" xfId="44" xr:uid="{00000000-0005-0000-0000-0000230A0000}"/>
    <cellStyle name="Normal 4 22 2" xfId="2268" xr:uid="{00000000-0005-0000-0000-0000240A0000}"/>
    <cellStyle name="Normal 4 23" xfId="2269" xr:uid="{00000000-0005-0000-0000-0000250A0000}"/>
    <cellStyle name="Normal 4 23 2" xfId="2270" xr:uid="{00000000-0005-0000-0000-0000260A0000}"/>
    <cellStyle name="Normal 4 23 3" xfId="3132" xr:uid="{00000000-0005-0000-0000-0000270A0000}"/>
    <cellStyle name="Normal 4 24" xfId="2271" xr:uid="{00000000-0005-0000-0000-0000280A0000}"/>
    <cellStyle name="Normal 4 24 2" xfId="2272" xr:uid="{00000000-0005-0000-0000-0000290A0000}"/>
    <cellStyle name="Normal 4 24 3" xfId="3133" xr:uid="{00000000-0005-0000-0000-00002A0A0000}"/>
    <cellStyle name="Normal 4 25" xfId="2273" xr:uid="{00000000-0005-0000-0000-00002B0A0000}"/>
    <cellStyle name="Normal 4 26" xfId="2274" xr:uid="{00000000-0005-0000-0000-00002C0A0000}"/>
    <cellStyle name="Normal 4 27" xfId="2275" xr:uid="{00000000-0005-0000-0000-00002D0A0000}"/>
    <cellStyle name="Normal 4 28" xfId="2240" xr:uid="{00000000-0005-0000-0000-00002E0A0000}"/>
    <cellStyle name="Normal 4 28 2" xfId="3118" xr:uid="{00000000-0005-0000-0000-00002F0A0000}"/>
    <cellStyle name="Normal 4 3" xfId="2276" xr:uid="{00000000-0005-0000-0000-0000300A0000}"/>
    <cellStyle name="Normal 4 3 2" xfId="2277" xr:uid="{00000000-0005-0000-0000-0000310A0000}"/>
    <cellStyle name="Normal 4 3 3" xfId="2278" xr:uid="{00000000-0005-0000-0000-0000320A0000}"/>
    <cellStyle name="Normal 4 3 4" xfId="3134" xr:uid="{00000000-0005-0000-0000-0000330A0000}"/>
    <cellStyle name="Normal 4 4" xfId="2279" xr:uid="{00000000-0005-0000-0000-0000340A0000}"/>
    <cellStyle name="Normal 4 4 2" xfId="2280" xr:uid="{00000000-0005-0000-0000-0000350A0000}"/>
    <cellStyle name="Normal 4 4 2 2" xfId="3422" xr:uid="{00000000-0005-0000-0000-0000360A0000}"/>
    <cellStyle name="Normal 4 4 3" xfId="3135" xr:uid="{00000000-0005-0000-0000-0000370A0000}"/>
    <cellStyle name="Normal 4 5" xfId="2281" xr:uid="{00000000-0005-0000-0000-0000380A0000}"/>
    <cellStyle name="Normal 4 5 2" xfId="2282" xr:uid="{00000000-0005-0000-0000-0000390A0000}"/>
    <cellStyle name="Normal 4 5 3" xfId="2283" xr:uid="{00000000-0005-0000-0000-00003A0A0000}"/>
    <cellStyle name="Normal 4 5 4" xfId="3136" xr:uid="{00000000-0005-0000-0000-00003B0A0000}"/>
    <cellStyle name="Normal 4 6" xfId="2284" xr:uid="{00000000-0005-0000-0000-00003C0A0000}"/>
    <cellStyle name="Normal 4 6 2" xfId="2285" xr:uid="{00000000-0005-0000-0000-00003D0A0000}"/>
    <cellStyle name="Normal 4 6 3" xfId="3137" xr:uid="{00000000-0005-0000-0000-00003E0A0000}"/>
    <cellStyle name="Normal 4 7" xfId="2286" xr:uid="{00000000-0005-0000-0000-00003F0A0000}"/>
    <cellStyle name="Normal 4 7 2" xfId="2287" xr:uid="{00000000-0005-0000-0000-0000400A0000}"/>
    <cellStyle name="Normal 4 7 3" xfId="3138" xr:uid="{00000000-0005-0000-0000-0000410A0000}"/>
    <cellStyle name="Normal 4 8" xfId="2288" xr:uid="{00000000-0005-0000-0000-0000420A0000}"/>
    <cellStyle name="Normal 4 8 2" xfId="2289" xr:uid="{00000000-0005-0000-0000-0000430A0000}"/>
    <cellStyle name="Normal 4 8 3" xfId="3139" xr:uid="{00000000-0005-0000-0000-0000440A0000}"/>
    <cellStyle name="Normal 4 9" xfId="2290" xr:uid="{00000000-0005-0000-0000-0000450A0000}"/>
    <cellStyle name="Normal 4 9 2" xfId="2291" xr:uid="{00000000-0005-0000-0000-0000460A0000}"/>
    <cellStyle name="Normal 4 9 3" xfId="3140" xr:uid="{00000000-0005-0000-0000-0000470A0000}"/>
    <cellStyle name="Normal 4_BOQ-matrix-str" xfId="2292" xr:uid="{00000000-0005-0000-0000-0000480A0000}"/>
    <cellStyle name="Normal 40" xfId="3402" xr:uid="{00000000-0005-0000-0000-0000490A0000}"/>
    <cellStyle name="Normal 41" xfId="3414" xr:uid="{00000000-0005-0000-0000-00004A0A0000}"/>
    <cellStyle name="Normal 42" xfId="3425" xr:uid="{00000000-0005-0000-0000-00004B0A0000}"/>
    <cellStyle name="Normal 43" xfId="3432" xr:uid="{00000000-0005-0000-0000-00004C0A0000}"/>
    <cellStyle name="Normal 44" xfId="2293" xr:uid="{00000000-0005-0000-0000-00004D0A0000}"/>
    <cellStyle name="Normal 44 2" xfId="3141" xr:uid="{00000000-0005-0000-0000-00004E0A0000}"/>
    <cellStyle name="Normal 45" xfId="3434" xr:uid="{00000000-0005-0000-0000-00004F0A0000}"/>
    <cellStyle name="Normal 46" xfId="3436" xr:uid="{00000000-0005-0000-0000-0000500A0000}"/>
    <cellStyle name="Normal 49" xfId="36" xr:uid="{00000000-0005-0000-0000-0000510A0000}"/>
    <cellStyle name="Normal 5" xfId="17" xr:uid="{00000000-0005-0000-0000-0000520A0000}"/>
    <cellStyle name="Normal 5 2" xfId="35" xr:uid="{00000000-0005-0000-0000-0000530A0000}"/>
    <cellStyle name="Normal 5 2 2" xfId="2295" xr:uid="{00000000-0005-0000-0000-0000540A0000}"/>
    <cellStyle name="Normal 5 2 3" xfId="3423" xr:uid="{00000000-0005-0000-0000-0000550A0000}"/>
    <cellStyle name="Normal 5 3" xfId="49" xr:uid="{00000000-0005-0000-0000-0000560A0000}"/>
    <cellStyle name="Normal 5 3 2" xfId="2296" xr:uid="{00000000-0005-0000-0000-0000570A0000}"/>
    <cellStyle name="Normal 5 4" xfId="2297" xr:uid="{00000000-0005-0000-0000-0000580A0000}"/>
    <cellStyle name="Normal 5 5" xfId="2298" xr:uid="{00000000-0005-0000-0000-0000590A0000}"/>
    <cellStyle name="Normal 5 5 2" xfId="3142" xr:uid="{00000000-0005-0000-0000-00005A0A0000}"/>
    <cellStyle name="Normal 5 6" xfId="2294" xr:uid="{00000000-0005-0000-0000-00005B0A0000}"/>
    <cellStyle name="Normal 6" xfId="11" xr:uid="{00000000-0005-0000-0000-00005C0A0000}"/>
    <cellStyle name="Normal 6 2" xfId="57" xr:uid="{00000000-0005-0000-0000-00005D0A0000}"/>
    <cellStyle name="Normal 6 2 2" xfId="2301" xr:uid="{00000000-0005-0000-0000-00005E0A0000}"/>
    <cellStyle name="Normal 6 2 3" xfId="2300" xr:uid="{00000000-0005-0000-0000-00005F0A0000}"/>
    <cellStyle name="Normal 6 3" xfId="2302" xr:uid="{00000000-0005-0000-0000-0000600A0000}"/>
    <cellStyle name="Normal 6 4" xfId="2299" xr:uid="{00000000-0005-0000-0000-0000610A0000}"/>
    <cellStyle name="Normal 6 5" xfId="3424" xr:uid="{00000000-0005-0000-0000-0000620A0000}"/>
    <cellStyle name="Normal 7" xfId="21" xr:uid="{00000000-0005-0000-0000-0000630A0000}"/>
    <cellStyle name="Normal 7 2" xfId="2304" xr:uid="{00000000-0005-0000-0000-0000640A0000}"/>
    <cellStyle name="Normal 7 3" xfId="2303" xr:uid="{00000000-0005-0000-0000-0000650A0000}"/>
    <cellStyle name="Normal 7 3 2" xfId="3143" xr:uid="{00000000-0005-0000-0000-0000660A0000}"/>
    <cellStyle name="Normal 7 4" xfId="2825" xr:uid="{00000000-0005-0000-0000-0000670A0000}"/>
    <cellStyle name="Normal 7 5" xfId="3438" xr:uid="{00000000-0005-0000-0000-0000680A0000}"/>
    <cellStyle name="Normal 8" xfId="25" xr:uid="{00000000-0005-0000-0000-0000690A0000}"/>
    <cellStyle name="Normal 8 2" xfId="34" xr:uid="{00000000-0005-0000-0000-00006A0A0000}"/>
    <cellStyle name="Normal 8 2 2" xfId="2306" xr:uid="{00000000-0005-0000-0000-00006B0A0000}"/>
    <cellStyle name="Normal 8 3" xfId="2305" xr:uid="{00000000-0005-0000-0000-00006C0A0000}"/>
    <cellStyle name="Normal 9" xfId="45" xr:uid="{00000000-0005-0000-0000-00006D0A0000}"/>
    <cellStyle name="Normal 9 2" xfId="2308" xr:uid="{00000000-0005-0000-0000-00006E0A0000}"/>
    <cellStyle name="Normal 9 3" xfId="2307" xr:uid="{00000000-0005-0000-0000-00006F0A0000}"/>
    <cellStyle name="Normal 9 4" xfId="2828" xr:uid="{00000000-0005-0000-0000-0000700A0000}"/>
    <cellStyle name="Normal_BOQ-Bhatinda Mall-Final 2 2" xfId="55" xr:uid="{00000000-0005-0000-0000-0000710A0000}"/>
    <cellStyle name="Normal_Schedule-B(without Rare)" xfId="41" xr:uid="{00000000-0005-0000-0000-0000720A0000}"/>
    <cellStyle name="Normale_laroux" xfId="2309" xr:uid="{00000000-0005-0000-0000-0000730A0000}"/>
    <cellStyle name="Note 10" xfId="2310" xr:uid="{00000000-0005-0000-0000-0000740A0000}"/>
    <cellStyle name="Note 10 2" xfId="2311" xr:uid="{00000000-0005-0000-0000-0000750A0000}"/>
    <cellStyle name="Note 10 2 2" xfId="2312" xr:uid="{00000000-0005-0000-0000-0000760A0000}"/>
    <cellStyle name="Note 10 2 2 2" xfId="3146" xr:uid="{00000000-0005-0000-0000-0000770A0000}"/>
    <cellStyle name="Note 10 2 3" xfId="3145" xr:uid="{00000000-0005-0000-0000-0000780A0000}"/>
    <cellStyle name="Note 10 3" xfId="2313" xr:uid="{00000000-0005-0000-0000-0000790A0000}"/>
    <cellStyle name="Note 10 3 2" xfId="3147" xr:uid="{00000000-0005-0000-0000-00007A0A0000}"/>
    <cellStyle name="Note 10 4" xfId="3144" xr:uid="{00000000-0005-0000-0000-00007B0A0000}"/>
    <cellStyle name="Note 10_STR_BOQ_Dental College" xfId="2314" xr:uid="{00000000-0005-0000-0000-00007C0A0000}"/>
    <cellStyle name="Note 11" xfId="2315" xr:uid="{00000000-0005-0000-0000-00007D0A0000}"/>
    <cellStyle name="Note 11 2" xfId="2316" xr:uid="{00000000-0005-0000-0000-00007E0A0000}"/>
    <cellStyle name="Note 11 2 2" xfId="2317" xr:uid="{00000000-0005-0000-0000-00007F0A0000}"/>
    <cellStyle name="Note 11 2 2 2" xfId="3150" xr:uid="{00000000-0005-0000-0000-0000800A0000}"/>
    <cellStyle name="Note 11 2 3" xfId="3149" xr:uid="{00000000-0005-0000-0000-0000810A0000}"/>
    <cellStyle name="Note 11 3" xfId="2318" xr:uid="{00000000-0005-0000-0000-0000820A0000}"/>
    <cellStyle name="Note 11 3 2" xfId="3151" xr:uid="{00000000-0005-0000-0000-0000830A0000}"/>
    <cellStyle name="Note 11 4" xfId="3148" xr:uid="{00000000-0005-0000-0000-0000840A0000}"/>
    <cellStyle name="Note 11_STR_BOQ_Dental College" xfId="2319" xr:uid="{00000000-0005-0000-0000-0000850A0000}"/>
    <cellStyle name="Note 12" xfId="2320" xr:uid="{00000000-0005-0000-0000-0000860A0000}"/>
    <cellStyle name="Note 12 2" xfId="2321" xr:uid="{00000000-0005-0000-0000-0000870A0000}"/>
    <cellStyle name="Note 12 2 2" xfId="2322" xr:uid="{00000000-0005-0000-0000-0000880A0000}"/>
    <cellStyle name="Note 12 2 2 2" xfId="3154" xr:uid="{00000000-0005-0000-0000-0000890A0000}"/>
    <cellStyle name="Note 12 2 3" xfId="3153" xr:uid="{00000000-0005-0000-0000-00008A0A0000}"/>
    <cellStyle name="Note 12 3" xfId="2323" xr:uid="{00000000-0005-0000-0000-00008B0A0000}"/>
    <cellStyle name="Note 12 3 2" xfId="3155" xr:uid="{00000000-0005-0000-0000-00008C0A0000}"/>
    <cellStyle name="Note 12 4" xfId="3152" xr:uid="{00000000-0005-0000-0000-00008D0A0000}"/>
    <cellStyle name="Note 12_STR_BOQ_Dental College" xfId="2324" xr:uid="{00000000-0005-0000-0000-00008E0A0000}"/>
    <cellStyle name="Note 13" xfId="2325" xr:uid="{00000000-0005-0000-0000-00008F0A0000}"/>
    <cellStyle name="Note 13 2" xfId="2326" xr:uid="{00000000-0005-0000-0000-0000900A0000}"/>
    <cellStyle name="Note 13 2 2" xfId="2327" xr:uid="{00000000-0005-0000-0000-0000910A0000}"/>
    <cellStyle name="Note 13 2 2 2" xfId="3158" xr:uid="{00000000-0005-0000-0000-0000920A0000}"/>
    <cellStyle name="Note 13 2 3" xfId="3157" xr:uid="{00000000-0005-0000-0000-0000930A0000}"/>
    <cellStyle name="Note 13 3" xfId="2328" xr:uid="{00000000-0005-0000-0000-0000940A0000}"/>
    <cellStyle name="Note 13 3 2" xfId="3159" xr:uid="{00000000-0005-0000-0000-0000950A0000}"/>
    <cellStyle name="Note 13 4" xfId="3156" xr:uid="{00000000-0005-0000-0000-0000960A0000}"/>
    <cellStyle name="Note 13_STR_BOQ_Dental College" xfId="2329" xr:uid="{00000000-0005-0000-0000-0000970A0000}"/>
    <cellStyle name="Note 14" xfId="2330" xr:uid="{00000000-0005-0000-0000-0000980A0000}"/>
    <cellStyle name="Note 14 2" xfId="2331" xr:uid="{00000000-0005-0000-0000-0000990A0000}"/>
    <cellStyle name="Note 14 2 2" xfId="2332" xr:uid="{00000000-0005-0000-0000-00009A0A0000}"/>
    <cellStyle name="Note 14 2 2 2" xfId="3162" xr:uid="{00000000-0005-0000-0000-00009B0A0000}"/>
    <cellStyle name="Note 14 2 3" xfId="3161" xr:uid="{00000000-0005-0000-0000-00009C0A0000}"/>
    <cellStyle name="Note 14 3" xfId="2333" xr:uid="{00000000-0005-0000-0000-00009D0A0000}"/>
    <cellStyle name="Note 14 3 2" xfId="3163" xr:uid="{00000000-0005-0000-0000-00009E0A0000}"/>
    <cellStyle name="Note 14 4" xfId="3160" xr:uid="{00000000-0005-0000-0000-00009F0A0000}"/>
    <cellStyle name="Note 14_STR_BOQ_Dental College" xfId="2334" xr:uid="{00000000-0005-0000-0000-0000A00A0000}"/>
    <cellStyle name="Note 15" xfId="2335" xr:uid="{00000000-0005-0000-0000-0000A10A0000}"/>
    <cellStyle name="Note 15 2" xfId="2336" xr:uid="{00000000-0005-0000-0000-0000A20A0000}"/>
    <cellStyle name="Note 15 2 2" xfId="2337" xr:uid="{00000000-0005-0000-0000-0000A30A0000}"/>
    <cellStyle name="Note 15 2 2 2" xfId="3166" xr:uid="{00000000-0005-0000-0000-0000A40A0000}"/>
    <cellStyle name="Note 15 2 3" xfId="3165" xr:uid="{00000000-0005-0000-0000-0000A50A0000}"/>
    <cellStyle name="Note 15 3" xfId="2338" xr:uid="{00000000-0005-0000-0000-0000A60A0000}"/>
    <cellStyle name="Note 15 3 2" xfId="3167" xr:uid="{00000000-0005-0000-0000-0000A70A0000}"/>
    <cellStyle name="Note 15 4" xfId="3164" xr:uid="{00000000-0005-0000-0000-0000A80A0000}"/>
    <cellStyle name="Note 15_STR_BOQ_Dental College" xfId="2339" xr:uid="{00000000-0005-0000-0000-0000A90A0000}"/>
    <cellStyle name="Note 16" xfId="2340" xr:uid="{00000000-0005-0000-0000-0000AA0A0000}"/>
    <cellStyle name="Note 16 2" xfId="2341" xr:uid="{00000000-0005-0000-0000-0000AB0A0000}"/>
    <cellStyle name="Note 16 2 2" xfId="2342" xr:uid="{00000000-0005-0000-0000-0000AC0A0000}"/>
    <cellStyle name="Note 16 2 2 2" xfId="3170" xr:uid="{00000000-0005-0000-0000-0000AD0A0000}"/>
    <cellStyle name="Note 16 2 3" xfId="3169" xr:uid="{00000000-0005-0000-0000-0000AE0A0000}"/>
    <cellStyle name="Note 16 3" xfId="2343" xr:uid="{00000000-0005-0000-0000-0000AF0A0000}"/>
    <cellStyle name="Note 16 3 2" xfId="3171" xr:uid="{00000000-0005-0000-0000-0000B00A0000}"/>
    <cellStyle name="Note 16 4" xfId="3168" xr:uid="{00000000-0005-0000-0000-0000B10A0000}"/>
    <cellStyle name="Note 16_STR_BOQ_Dental College" xfId="2344" xr:uid="{00000000-0005-0000-0000-0000B20A0000}"/>
    <cellStyle name="Note 17" xfId="2345" xr:uid="{00000000-0005-0000-0000-0000B30A0000}"/>
    <cellStyle name="Note 17 2" xfId="2346" xr:uid="{00000000-0005-0000-0000-0000B40A0000}"/>
    <cellStyle name="Note 17 2 2" xfId="2347" xr:uid="{00000000-0005-0000-0000-0000B50A0000}"/>
    <cellStyle name="Note 17 2 2 2" xfId="3174" xr:uid="{00000000-0005-0000-0000-0000B60A0000}"/>
    <cellStyle name="Note 17 2 3" xfId="3173" xr:uid="{00000000-0005-0000-0000-0000B70A0000}"/>
    <cellStyle name="Note 17 3" xfId="2348" xr:uid="{00000000-0005-0000-0000-0000B80A0000}"/>
    <cellStyle name="Note 17 3 2" xfId="3175" xr:uid="{00000000-0005-0000-0000-0000B90A0000}"/>
    <cellStyle name="Note 17 4" xfId="3172" xr:uid="{00000000-0005-0000-0000-0000BA0A0000}"/>
    <cellStyle name="Note 17_STR_BOQ_Dental College" xfId="2349" xr:uid="{00000000-0005-0000-0000-0000BB0A0000}"/>
    <cellStyle name="Note 18" xfId="2350" xr:uid="{00000000-0005-0000-0000-0000BC0A0000}"/>
    <cellStyle name="Note 18 2" xfId="2351" xr:uid="{00000000-0005-0000-0000-0000BD0A0000}"/>
    <cellStyle name="Note 18 2 2" xfId="2352" xr:uid="{00000000-0005-0000-0000-0000BE0A0000}"/>
    <cellStyle name="Note 18 2 2 2" xfId="3178" xr:uid="{00000000-0005-0000-0000-0000BF0A0000}"/>
    <cellStyle name="Note 18 2 3" xfId="3177" xr:uid="{00000000-0005-0000-0000-0000C00A0000}"/>
    <cellStyle name="Note 18 3" xfId="2353" xr:uid="{00000000-0005-0000-0000-0000C10A0000}"/>
    <cellStyle name="Note 18 3 2" xfId="3179" xr:uid="{00000000-0005-0000-0000-0000C20A0000}"/>
    <cellStyle name="Note 18 4" xfId="3176" xr:uid="{00000000-0005-0000-0000-0000C30A0000}"/>
    <cellStyle name="Note 18_STR_BOQ_Dental College" xfId="2354" xr:uid="{00000000-0005-0000-0000-0000C40A0000}"/>
    <cellStyle name="Note 19" xfId="2355" xr:uid="{00000000-0005-0000-0000-0000C50A0000}"/>
    <cellStyle name="Note 19 2" xfId="2356" xr:uid="{00000000-0005-0000-0000-0000C60A0000}"/>
    <cellStyle name="Note 19 2 2" xfId="3181" xr:uid="{00000000-0005-0000-0000-0000C70A0000}"/>
    <cellStyle name="Note 19 3" xfId="3180" xr:uid="{00000000-0005-0000-0000-0000C80A0000}"/>
    <cellStyle name="Note 2" xfId="2357" xr:uid="{00000000-0005-0000-0000-0000C90A0000}"/>
    <cellStyle name="Note 2 2" xfId="2358" xr:uid="{00000000-0005-0000-0000-0000CA0A0000}"/>
    <cellStyle name="Note 2 2 2" xfId="2359" xr:uid="{00000000-0005-0000-0000-0000CB0A0000}"/>
    <cellStyle name="Note 2 2 2 2" xfId="3184" xr:uid="{00000000-0005-0000-0000-0000CC0A0000}"/>
    <cellStyle name="Note 2 2 3" xfId="3183" xr:uid="{00000000-0005-0000-0000-0000CD0A0000}"/>
    <cellStyle name="Note 2 3" xfId="2360" xr:uid="{00000000-0005-0000-0000-0000CE0A0000}"/>
    <cellStyle name="Note 2 3 2" xfId="3185" xr:uid="{00000000-0005-0000-0000-0000CF0A0000}"/>
    <cellStyle name="Note 2 4" xfId="3182" xr:uid="{00000000-0005-0000-0000-0000D00A0000}"/>
    <cellStyle name="Note 2_e6-LAN-Patna13.06.09" xfId="2361" xr:uid="{00000000-0005-0000-0000-0000D10A0000}"/>
    <cellStyle name="Note 20" xfId="2362" xr:uid="{00000000-0005-0000-0000-0000D20A0000}"/>
    <cellStyle name="Note 20 2" xfId="2363" xr:uid="{00000000-0005-0000-0000-0000D30A0000}"/>
    <cellStyle name="Note 20 2 2" xfId="3187" xr:uid="{00000000-0005-0000-0000-0000D40A0000}"/>
    <cellStyle name="Note 20 3" xfId="3186" xr:uid="{00000000-0005-0000-0000-0000D50A0000}"/>
    <cellStyle name="Note 21" xfId="2364" xr:uid="{00000000-0005-0000-0000-0000D60A0000}"/>
    <cellStyle name="Note 21 2" xfId="2365" xr:uid="{00000000-0005-0000-0000-0000D70A0000}"/>
    <cellStyle name="Note 21 2 2" xfId="3189" xr:uid="{00000000-0005-0000-0000-0000D80A0000}"/>
    <cellStyle name="Note 21 3" xfId="3188" xr:uid="{00000000-0005-0000-0000-0000D90A0000}"/>
    <cellStyle name="Note 22" xfId="2366" xr:uid="{00000000-0005-0000-0000-0000DA0A0000}"/>
    <cellStyle name="Note 22 2" xfId="2367" xr:uid="{00000000-0005-0000-0000-0000DB0A0000}"/>
    <cellStyle name="Note 22 2 2" xfId="3191" xr:uid="{00000000-0005-0000-0000-0000DC0A0000}"/>
    <cellStyle name="Note 22 3" xfId="3190" xr:uid="{00000000-0005-0000-0000-0000DD0A0000}"/>
    <cellStyle name="Note 23" xfId="2368" xr:uid="{00000000-0005-0000-0000-0000DE0A0000}"/>
    <cellStyle name="Note 23 2" xfId="2369" xr:uid="{00000000-0005-0000-0000-0000DF0A0000}"/>
    <cellStyle name="Note 23 2 2" xfId="3193" xr:uid="{00000000-0005-0000-0000-0000E00A0000}"/>
    <cellStyle name="Note 23 3" xfId="3192" xr:uid="{00000000-0005-0000-0000-0000E10A0000}"/>
    <cellStyle name="Note 24" xfId="2370" xr:uid="{00000000-0005-0000-0000-0000E20A0000}"/>
    <cellStyle name="Note 24 2" xfId="2371" xr:uid="{00000000-0005-0000-0000-0000E30A0000}"/>
    <cellStyle name="Note 24 2 2" xfId="3195" xr:uid="{00000000-0005-0000-0000-0000E40A0000}"/>
    <cellStyle name="Note 24 3" xfId="3194" xr:uid="{00000000-0005-0000-0000-0000E50A0000}"/>
    <cellStyle name="Note 25" xfId="2372" xr:uid="{00000000-0005-0000-0000-0000E60A0000}"/>
    <cellStyle name="Note 25 2" xfId="2373" xr:uid="{00000000-0005-0000-0000-0000E70A0000}"/>
    <cellStyle name="Note 25 2 2" xfId="3197" xr:uid="{00000000-0005-0000-0000-0000E80A0000}"/>
    <cellStyle name="Note 25 3" xfId="3196" xr:uid="{00000000-0005-0000-0000-0000E90A0000}"/>
    <cellStyle name="Note 3" xfId="2374" xr:uid="{00000000-0005-0000-0000-0000EA0A0000}"/>
    <cellStyle name="Note 3 2" xfId="2375" xr:uid="{00000000-0005-0000-0000-0000EB0A0000}"/>
    <cellStyle name="Note 3 2 2" xfId="2376" xr:uid="{00000000-0005-0000-0000-0000EC0A0000}"/>
    <cellStyle name="Note 3 2 2 2" xfId="3200" xr:uid="{00000000-0005-0000-0000-0000ED0A0000}"/>
    <cellStyle name="Note 3 2 3" xfId="3199" xr:uid="{00000000-0005-0000-0000-0000EE0A0000}"/>
    <cellStyle name="Note 3 3" xfId="2377" xr:uid="{00000000-0005-0000-0000-0000EF0A0000}"/>
    <cellStyle name="Note 3 3 2" xfId="3201" xr:uid="{00000000-0005-0000-0000-0000F00A0000}"/>
    <cellStyle name="Note 3 4" xfId="3198" xr:uid="{00000000-0005-0000-0000-0000F10A0000}"/>
    <cellStyle name="Note 3_STR_BOQ_Dental College" xfId="2378" xr:uid="{00000000-0005-0000-0000-0000F20A0000}"/>
    <cellStyle name="Note 4" xfId="2379" xr:uid="{00000000-0005-0000-0000-0000F30A0000}"/>
    <cellStyle name="Note 4 2" xfId="2380" xr:uid="{00000000-0005-0000-0000-0000F40A0000}"/>
    <cellStyle name="Note 4 2 2" xfId="2381" xr:uid="{00000000-0005-0000-0000-0000F50A0000}"/>
    <cellStyle name="Note 4 2 2 2" xfId="3204" xr:uid="{00000000-0005-0000-0000-0000F60A0000}"/>
    <cellStyle name="Note 4 2 3" xfId="3203" xr:uid="{00000000-0005-0000-0000-0000F70A0000}"/>
    <cellStyle name="Note 4 3" xfId="2382" xr:uid="{00000000-0005-0000-0000-0000F80A0000}"/>
    <cellStyle name="Note 4 3 2" xfId="3205" xr:uid="{00000000-0005-0000-0000-0000F90A0000}"/>
    <cellStyle name="Note 4 4" xfId="3202" xr:uid="{00000000-0005-0000-0000-0000FA0A0000}"/>
    <cellStyle name="Note 4_STR_BOQ_Dental College" xfId="2383" xr:uid="{00000000-0005-0000-0000-0000FB0A0000}"/>
    <cellStyle name="Note 5" xfId="2384" xr:uid="{00000000-0005-0000-0000-0000FC0A0000}"/>
    <cellStyle name="Note 5 2" xfId="2385" xr:uid="{00000000-0005-0000-0000-0000FD0A0000}"/>
    <cellStyle name="Note 5 2 2" xfId="2386" xr:uid="{00000000-0005-0000-0000-0000FE0A0000}"/>
    <cellStyle name="Note 5 2 2 2" xfId="3208" xr:uid="{00000000-0005-0000-0000-0000FF0A0000}"/>
    <cellStyle name="Note 5 2 3" xfId="3207" xr:uid="{00000000-0005-0000-0000-0000000B0000}"/>
    <cellStyle name="Note 5 3" xfId="2387" xr:uid="{00000000-0005-0000-0000-0000010B0000}"/>
    <cellStyle name="Note 5 3 2" xfId="3209" xr:uid="{00000000-0005-0000-0000-0000020B0000}"/>
    <cellStyle name="Note 5 4" xfId="3206" xr:uid="{00000000-0005-0000-0000-0000030B0000}"/>
    <cellStyle name="Note 5_STR_BOQ_Dental College" xfId="2388" xr:uid="{00000000-0005-0000-0000-0000040B0000}"/>
    <cellStyle name="Note 6" xfId="2389" xr:uid="{00000000-0005-0000-0000-0000050B0000}"/>
    <cellStyle name="Note 6 2" xfId="2390" xr:uid="{00000000-0005-0000-0000-0000060B0000}"/>
    <cellStyle name="Note 6 2 2" xfId="2391" xr:uid="{00000000-0005-0000-0000-0000070B0000}"/>
    <cellStyle name="Note 6 2 2 2" xfId="3212" xr:uid="{00000000-0005-0000-0000-0000080B0000}"/>
    <cellStyle name="Note 6 2 3" xfId="3211" xr:uid="{00000000-0005-0000-0000-0000090B0000}"/>
    <cellStyle name="Note 6 3" xfId="2392" xr:uid="{00000000-0005-0000-0000-00000A0B0000}"/>
    <cellStyle name="Note 6 3 2" xfId="3213" xr:uid="{00000000-0005-0000-0000-00000B0B0000}"/>
    <cellStyle name="Note 6 4" xfId="3210" xr:uid="{00000000-0005-0000-0000-00000C0B0000}"/>
    <cellStyle name="Note 6_STR_BOQ_Dental College" xfId="2393" xr:uid="{00000000-0005-0000-0000-00000D0B0000}"/>
    <cellStyle name="Note 7" xfId="2394" xr:uid="{00000000-0005-0000-0000-00000E0B0000}"/>
    <cellStyle name="Note 7 2" xfId="2395" xr:uid="{00000000-0005-0000-0000-00000F0B0000}"/>
    <cellStyle name="Note 7 2 2" xfId="2396" xr:uid="{00000000-0005-0000-0000-0000100B0000}"/>
    <cellStyle name="Note 7 2 2 2" xfId="3216" xr:uid="{00000000-0005-0000-0000-0000110B0000}"/>
    <cellStyle name="Note 7 2 3" xfId="3215" xr:uid="{00000000-0005-0000-0000-0000120B0000}"/>
    <cellStyle name="Note 7 3" xfId="2397" xr:uid="{00000000-0005-0000-0000-0000130B0000}"/>
    <cellStyle name="Note 7 3 2" xfId="3217" xr:uid="{00000000-0005-0000-0000-0000140B0000}"/>
    <cellStyle name="Note 7 4" xfId="3214" xr:uid="{00000000-0005-0000-0000-0000150B0000}"/>
    <cellStyle name="Note 7_STR_BOQ_Dental College" xfId="2398" xr:uid="{00000000-0005-0000-0000-0000160B0000}"/>
    <cellStyle name="Note 8" xfId="2399" xr:uid="{00000000-0005-0000-0000-0000170B0000}"/>
    <cellStyle name="Note 8 2" xfId="2400" xr:uid="{00000000-0005-0000-0000-0000180B0000}"/>
    <cellStyle name="Note 8 2 2" xfId="2401" xr:uid="{00000000-0005-0000-0000-0000190B0000}"/>
    <cellStyle name="Note 8 2 2 2" xfId="3220" xr:uid="{00000000-0005-0000-0000-00001A0B0000}"/>
    <cellStyle name="Note 8 2 3" xfId="3219" xr:uid="{00000000-0005-0000-0000-00001B0B0000}"/>
    <cellStyle name="Note 8 3" xfId="2402" xr:uid="{00000000-0005-0000-0000-00001C0B0000}"/>
    <cellStyle name="Note 8 3 2" xfId="3221" xr:uid="{00000000-0005-0000-0000-00001D0B0000}"/>
    <cellStyle name="Note 8 4" xfId="3218" xr:uid="{00000000-0005-0000-0000-00001E0B0000}"/>
    <cellStyle name="Note 8_STR_BOQ_Dental College" xfId="2403" xr:uid="{00000000-0005-0000-0000-00001F0B0000}"/>
    <cellStyle name="Note 9" xfId="2404" xr:uid="{00000000-0005-0000-0000-0000200B0000}"/>
    <cellStyle name="Note 9 2" xfId="2405" xr:uid="{00000000-0005-0000-0000-0000210B0000}"/>
    <cellStyle name="Note 9 2 2" xfId="2406" xr:uid="{00000000-0005-0000-0000-0000220B0000}"/>
    <cellStyle name="Note 9 2 2 2" xfId="3224" xr:uid="{00000000-0005-0000-0000-0000230B0000}"/>
    <cellStyle name="Note 9 2 3" xfId="3223" xr:uid="{00000000-0005-0000-0000-0000240B0000}"/>
    <cellStyle name="Note 9 3" xfId="2407" xr:uid="{00000000-0005-0000-0000-0000250B0000}"/>
    <cellStyle name="Note 9 3 2" xfId="3225" xr:uid="{00000000-0005-0000-0000-0000260B0000}"/>
    <cellStyle name="Note 9 4" xfId="3222" xr:uid="{00000000-0005-0000-0000-0000270B0000}"/>
    <cellStyle name="Note 9_STR_BOQ_Dental College" xfId="2408" xr:uid="{00000000-0005-0000-0000-0000280B0000}"/>
    <cellStyle name="Nr" xfId="2409" xr:uid="{00000000-0005-0000-0000-0000290B0000}"/>
    <cellStyle name="Nr 2" xfId="2410" xr:uid="{00000000-0005-0000-0000-00002A0B0000}"/>
    <cellStyle name="Nr 3" xfId="2411" xr:uid="{00000000-0005-0000-0000-00002B0B0000}"/>
    <cellStyle name="Nr 4" xfId="2412" xr:uid="{00000000-0005-0000-0000-00002C0B0000}"/>
    <cellStyle name="Nr 5" xfId="2413" xr:uid="{00000000-0005-0000-0000-00002D0B0000}"/>
    <cellStyle name="Nr 6" xfId="2414" xr:uid="{00000000-0005-0000-0000-00002E0B0000}"/>
    <cellStyle name="Output 10" xfId="2415" xr:uid="{00000000-0005-0000-0000-00002F0B0000}"/>
    <cellStyle name="Output 10 2" xfId="2416" xr:uid="{00000000-0005-0000-0000-0000300B0000}"/>
    <cellStyle name="Output 10 2 2" xfId="2417" xr:uid="{00000000-0005-0000-0000-0000310B0000}"/>
    <cellStyle name="Output 10 2 2 2" xfId="3228" xr:uid="{00000000-0005-0000-0000-0000320B0000}"/>
    <cellStyle name="Output 10 2 3" xfId="3227" xr:uid="{00000000-0005-0000-0000-0000330B0000}"/>
    <cellStyle name="Output 10 3" xfId="2418" xr:uid="{00000000-0005-0000-0000-0000340B0000}"/>
    <cellStyle name="Output 10 3 2" xfId="3229" xr:uid="{00000000-0005-0000-0000-0000350B0000}"/>
    <cellStyle name="Output 10 4" xfId="3226" xr:uid="{00000000-0005-0000-0000-0000360B0000}"/>
    <cellStyle name="Output 10_STR_BOQ_Dental College" xfId="2419" xr:uid="{00000000-0005-0000-0000-0000370B0000}"/>
    <cellStyle name="Output 11" xfId="2420" xr:uid="{00000000-0005-0000-0000-0000380B0000}"/>
    <cellStyle name="Output 11 2" xfId="2421" xr:uid="{00000000-0005-0000-0000-0000390B0000}"/>
    <cellStyle name="Output 11 2 2" xfId="2422" xr:uid="{00000000-0005-0000-0000-00003A0B0000}"/>
    <cellStyle name="Output 11 2 2 2" xfId="3232" xr:uid="{00000000-0005-0000-0000-00003B0B0000}"/>
    <cellStyle name="Output 11 2 3" xfId="3231" xr:uid="{00000000-0005-0000-0000-00003C0B0000}"/>
    <cellStyle name="Output 11 3" xfId="2423" xr:uid="{00000000-0005-0000-0000-00003D0B0000}"/>
    <cellStyle name="Output 11 3 2" xfId="3233" xr:uid="{00000000-0005-0000-0000-00003E0B0000}"/>
    <cellStyle name="Output 11 4" xfId="3230" xr:uid="{00000000-0005-0000-0000-00003F0B0000}"/>
    <cellStyle name="Output 11_STR_BOQ_Dental College" xfId="2424" xr:uid="{00000000-0005-0000-0000-0000400B0000}"/>
    <cellStyle name="Output 12" xfId="2425" xr:uid="{00000000-0005-0000-0000-0000410B0000}"/>
    <cellStyle name="Output 12 2" xfId="2426" xr:uid="{00000000-0005-0000-0000-0000420B0000}"/>
    <cellStyle name="Output 12 2 2" xfId="2427" xr:uid="{00000000-0005-0000-0000-0000430B0000}"/>
    <cellStyle name="Output 12 2 2 2" xfId="3236" xr:uid="{00000000-0005-0000-0000-0000440B0000}"/>
    <cellStyle name="Output 12 2 3" xfId="3235" xr:uid="{00000000-0005-0000-0000-0000450B0000}"/>
    <cellStyle name="Output 12 3" xfId="2428" xr:uid="{00000000-0005-0000-0000-0000460B0000}"/>
    <cellStyle name="Output 12 3 2" xfId="3237" xr:uid="{00000000-0005-0000-0000-0000470B0000}"/>
    <cellStyle name="Output 12 4" xfId="3234" xr:uid="{00000000-0005-0000-0000-0000480B0000}"/>
    <cellStyle name="Output 12_STR_BOQ_Dental College" xfId="2429" xr:uid="{00000000-0005-0000-0000-0000490B0000}"/>
    <cellStyle name="Output 13" xfId="2430" xr:uid="{00000000-0005-0000-0000-00004A0B0000}"/>
    <cellStyle name="Output 13 2" xfId="2431" xr:uid="{00000000-0005-0000-0000-00004B0B0000}"/>
    <cellStyle name="Output 13 2 2" xfId="2432" xr:uid="{00000000-0005-0000-0000-00004C0B0000}"/>
    <cellStyle name="Output 13 2 2 2" xfId="3240" xr:uid="{00000000-0005-0000-0000-00004D0B0000}"/>
    <cellStyle name="Output 13 2 3" xfId="3239" xr:uid="{00000000-0005-0000-0000-00004E0B0000}"/>
    <cellStyle name="Output 13 3" xfId="2433" xr:uid="{00000000-0005-0000-0000-00004F0B0000}"/>
    <cellStyle name="Output 13 3 2" xfId="3241" xr:uid="{00000000-0005-0000-0000-0000500B0000}"/>
    <cellStyle name="Output 13 4" xfId="3238" xr:uid="{00000000-0005-0000-0000-0000510B0000}"/>
    <cellStyle name="Output 13_STR_BOQ_Dental College" xfId="2434" xr:uid="{00000000-0005-0000-0000-0000520B0000}"/>
    <cellStyle name="Output 14" xfId="2435" xr:uid="{00000000-0005-0000-0000-0000530B0000}"/>
    <cellStyle name="Output 14 2" xfId="2436" xr:uid="{00000000-0005-0000-0000-0000540B0000}"/>
    <cellStyle name="Output 14 2 2" xfId="2437" xr:uid="{00000000-0005-0000-0000-0000550B0000}"/>
    <cellStyle name="Output 14 2 2 2" xfId="3244" xr:uid="{00000000-0005-0000-0000-0000560B0000}"/>
    <cellStyle name="Output 14 2 3" xfId="3243" xr:uid="{00000000-0005-0000-0000-0000570B0000}"/>
    <cellStyle name="Output 14 3" xfId="2438" xr:uid="{00000000-0005-0000-0000-0000580B0000}"/>
    <cellStyle name="Output 14 3 2" xfId="3245" xr:uid="{00000000-0005-0000-0000-0000590B0000}"/>
    <cellStyle name="Output 14 4" xfId="3242" xr:uid="{00000000-0005-0000-0000-00005A0B0000}"/>
    <cellStyle name="Output 14_STR_BOQ_Dental College" xfId="2439" xr:uid="{00000000-0005-0000-0000-00005B0B0000}"/>
    <cellStyle name="Output 15" xfId="2440" xr:uid="{00000000-0005-0000-0000-00005C0B0000}"/>
    <cellStyle name="Output 15 2" xfId="2441" xr:uid="{00000000-0005-0000-0000-00005D0B0000}"/>
    <cellStyle name="Output 15 2 2" xfId="2442" xr:uid="{00000000-0005-0000-0000-00005E0B0000}"/>
    <cellStyle name="Output 15 2 2 2" xfId="3248" xr:uid="{00000000-0005-0000-0000-00005F0B0000}"/>
    <cellStyle name="Output 15 2 3" xfId="3247" xr:uid="{00000000-0005-0000-0000-0000600B0000}"/>
    <cellStyle name="Output 15 3" xfId="2443" xr:uid="{00000000-0005-0000-0000-0000610B0000}"/>
    <cellStyle name="Output 15 3 2" xfId="3249" xr:uid="{00000000-0005-0000-0000-0000620B0000}"/>
    <cellStyle name="Output 15 4" xfId="3246" xr:uid="{00000000-0005-0000-0000-0000630B0000}"/>
    <cellStyle name="Output 15_STR_BOQ_Dental College" xfId="2444" xr:uid="{00000000-0005-0000-0000-0000640B0000}"/>
    <cellStyle name="Output 16" xfId="2445" xr:uid="{00000000-0005-0000-0000-0000650B0000}"/>
    <cellStyle name="Output 16 2" xfId="2446" xr:uid="{00000000-0005-0000-0000-0000660B0000}"/>
    <cellStyle name="Output 16 2 2" xfId="2447" xr:uid="{00000000-0005-0000-0000-0000670B0000}"/>
    <cellStyle name="Output 16 2 2 2" xfId="3252" xr:uid="{00000000-0005-0000-0000-0000680B0000}"/>
    <cellStyle name="Output 16 2 3" xfId="3251" xr:uid="{00000000-0005-0000-0000-0000690B0000}"/>
    <cellStyle name="Output 16 3" xfId="2448" xr:uid="{00000000-0005-0000-0000-00006A0B0000}"/>
    <cellStyle name="Output 16 3 2" xfId="3253" xr:uid="{00000000-0005-0000-0000-00006B0B0000}"/>
    <cellStyle name="Output 16 4" xfId="3250" xr:uid="{00000000-0005-0000-0000-00006C0B0000}"/>
    <cellStyle name="Output 16_STR_BOQ_Dental College" xfId="2449" xr:uid="{00000000-0005-0000-0000-00006D0B0000}"/>
    <cellStyle name="Output 17" xfId="2450" xr:uid="{00000000-0005-0000-0000-00006E0B0000}"/>
    <cellStyle name="Output 17 2" xfId="2451" xr:uid="{00000000-0005-0000-0000-00006F0B0000}"/>
    <cellStyle name="Output 17 2 2" xfId="2452" xr:uid="{00000000-0005-0000-0000-0000700B0000}"/>
    <cellStyle name="Output 17 2 2 2" xfId="3256" xr:uid="{00000000-0005-0000-0000-0000710B0000}"/>
    <cellStyle name="Output 17 2 3" xfId="3255" xr:uid="{00000000-0005-0000-0000-0000720B0000}"/>
    <cellStyle name="Output 17 3" xfId="2453" xr:uid="{00000000-0005-0000-0000-0000730B0000}"/>
    <cellStyle name="Output 17 3 2" xfId="3257" xr:uid="{00000000-0005-0000-0000-0000740B0000}"/>
    <cellStyle name="Output 17 4" xfId="3254" xr:uid="{00000000-0005-0000-0000-0000750B0000}"/>
    <cellStyle name="Output 17_STR_BOQ_Dental College" xfId="2454" xr:uid="{00000000-0005-0000-0000-0000760B0000}"/>
    <cellStyle name="Output 18" xfId="2455" xr:uid="{00000000-0005-0000-0000-0000770B0000}"/>
    <cellStyle name="Output 18 2" xfId="2456" xr:uid="{00000000-0005-0000-0000-0000780B0000}"/>
    <cellStyle name="Output 18 2 2" xfId="2457" xr:uid="{00000000-0005-0000-0000-0000790B0000}"/>
    <cellStyle name="Output 18 2 2 2" xfId="3260" xr:uid="{00000000-0005-0000-0000-00007A0B0000}"/>
    <cellStyle name="Output 18 2 3" xfId="3259" xr:uid="{00000000-0005-0000-0000-00007B0B0000}"/>
    <cellStyle name="Output 18 3" xfId="2458" xr:uid="{00000000-0005-0000-0000-00007C0B0000}"/>
    <cellStyle name="Output 18 3 2" xfId="3261" xr:uid="{00000000-0005-0000-0000-00007D0B0000}"/>
    <cellStyle name="Output 18 4" xfId="3258" xr:uid="{00000000-0005-0000-0000-00007E0B0000}"/>
    <cellStyle name="Output 18_STR_BOQ_Dental College" xfId="2459" xr:uid="{00000000-0005-0000-0000-00007F0B0000}"/>
    <cellStyle name="Output 19" xfId="2460" xr:uid="{00000000-0005-0000-0000-0000800B0000}"/>
    <cellStyle name="Output 19 2" xfId="2461" xr:uid="{00000000-0005-0000-0000-0000810B0000}"/>
    <cellStyle name="Output 19 2 2" xfId="3263" xr:uid="{00000000-0005-0000-0000-0000820B0000}"/>
    <cellStyle name="Output 19 3" xfId="3262" xr:uid="{00000000-0005-0000-0000-0000830B0000}"/>
    <cellStyle name="Output 2" xfId="2462" xr:uid="{00000000-0005-0000-0000-0000840B0000}"/>
    <cellStyle name="Output 2 2" xfId="2463" xr:uid="{00000000-0005-0000-0000-0000850B0000}"/>
    <cellStyle name="Output 2 2 2" xfId="2464" xr:uid="{00000000-0005-0000-0000-0000860B0000}"/>
    <cellStyle name="Output 2 2 2 2" xfId="3266" xr:uid="{00000000-0005-0000-0000-0000870B0000}"/>
    <cellStyle name="Output 2 2 3" xfId="3265" xr:uid="{00000000-0005-0000-0000-0000880B0000}"/>
    <cellStyle name="Output 2 3" xfId="2465" xr:uid="{00000000-0005-0000-0000-0000890B0000}"/>
    <cellStyle name="Output 2 3 2" xfId="3267" xr:uid="{00000000-0005-0000-0000-00008A0B0000}"/>
    <cellStyle name="Output 2 4" xfId="3264" xr:uid="{00000000-0005-0000-0000-00008B0B0000}"/>
    <cellStyle name="Output 2_STR_BOQ_Dental College" xfId="2466" xr:uid="{00000000-0005-0000-0000-00008C0B0000}"/>
    <cellStyle name="Output 20" xfId="2467" xr:uid="{00000000-0005-0000-0000-00008D0B0000}"/>
    <cellStyle name="Output 20 2" xfId="2468" xr:uid="{00000000-0005-0000-0000-00008E0B0000}"/>
    <cellStyle name="Output 20 2 2" xfId="3269" xr:uid="{00000000-0005-0000-0000-00008F0B0000}"/>
    <cellStyle name="Output 20 3" xfId="3268" xr:uid="{00000000-0005-0000-0000-0000900B0000}"/>
    <cellStyle name="Output 21" xfId="2469" xr:uid="{00000000-0005-0000-0000-0000910B0000}"/>
    <cellStyle name="Output 21 2" xfId="2470" xr:uid="{00000000-0005-0000-0000-0000920B0000}"/>
    <cellStyle name="Output 21 2 2" xfId="3271" xr:uid="{00000000-0005-0000-0000-0000930B0000}"/>
    <cellStyle name="Output 21 3" xfId="3270" xr:uid="{00000000-0005-0000-0000-0000940B0000}"/>
    <cellStyle name="Output 22" xfId="2471" xr:uid="{00000000-0005-0000-0000-0000950B0000}"/>
    <cellStyle name="Output 22 2" xfId="2472" xr:uid="{00000000-0005-0000-0000-0000960B0000}"/>
    <cellStyle name="Output 22 2 2" xfId="3273" xr:uid="{00000000-0005-0000-0000-0000970B0000}"/>
    <cellStyle name="Output 22 3" xfId="3272" xr:uid="{00000000-0005-0000-0000-0000980B0000}"/>
    <cellStyle name="Output 23" xfId="2473" xr:uid="{00000000-0005-0000-0000-0000990B0000}"/>
    <cellStyle name="Output 23 2" xfId="2474" xr:uid="{00000000-0005-0000-0000-00009A0B0000}"/>
    <cellStyle name="Output 23 2 2" xfId="3275" xr:uid="{00000000-0005-0000-0000-00009B0B0000}"/>
    <cellStyle name="Output 23 3" xfId="3274" xr:uid="{00000000-0005-0000-0000-00009C0B0000}"/>
    <cellStyle name="Output 24" xfId="2475" xr:uid="{00000000-0005-0000-0000-00009D0B0000}"/>
    <cellStyle name="Output 24 2" xfId="2476" xr:uid="{00000000-0005-0000-0000-00009E0B0000}"/>
    <cellStyle name="Output 24 2 2" xfId="3277" xr:uid="{00000000-0005-0000-0000-00009F0B0000}"/>
    <cellStyle name="Output 24 3" xfId="3276" xr:uid="{00000000-0005-0000-0000-0000A00B0000}"/>
    <cellStyle name="Output 25" xfId="2477" xr:uid="{00000000-0005-0000-0000-0000A10B0000}"/>
    <cellStyle name="Output 25 2" xfId="2478" xr:uid="{00000000-0005-0000-0000-0000A20B0000}"/>
    <cellStyle name="Output 25 2 2" xfId="3279" xr:uid="{00000000-0005-0000-0000-0000A30B0000}"/>
    <cellStyle name="Output 25 3" xfId="3278" xr:uid="{00000000-0005-0000-0000-0000A40B0000}"/>
    <cellStyle name="Output 3" xfId="2479" xr:uid="{00000000-0005-0000-0000-0000A50B0000}"/>
    <cellStyle name="Output 3 2" xfId="2480" xr:uid="{00000000-0005-0000-0000-0000A60B0000}"/>
    <cellStyle name="Output 3 2 2" xfId="2481" xr:uid="{00000000-0005-0000-0000-0000A70B0000}"/>
    <cellStyle name="Output 3 2 2 2" xfId="3282" xr:uid="{00000000-0005-0000-0000-0000A80B0000}"/>
    <cellStyle name="Output 3 2 3" xfId="3281" xr:uid="{00000000-0005-0000-0000-0000A90B0000}"/>
    <cellStyle name="Output 3 3" xfId="2482" xr:uid="{00000000-0005-0000-0000-0000AA0B0000}"/>
    <cellStyle name="Output 3 3 2" xfId="3283" xr:uid="{00000000-0005-0000-0000-0000AB0B0000}"/>
    <cellStyle name="Output 3 4" xfId="3280" xr:uid="{00000000-0005-0000-0000-0000AC0B0000}"/>
    <cellStyle name="Output 3_STR_BOQ_Dental College" xfId="2483" xr:uid="{00000000-0005-0000-0000-0000AD0B0000}"/>
    <cellStyle name="Output 4" xfId="2484" xr:uid="{00000000-0005-0000-0000-0000AE0B0000}"/>
    <cellStyle name="Output 4 2" xfId="2485" xr:uid="{00000000-0005-0000-0000-0000AF0B0000}"/>
    <cellStyle name="Output 4 2 2" xfId="2486" xr:uid="{00000000-0005-0000-0000-0000B00B0000}"/>
    <cellStyle name="Output 4 2 2 2" xfId="3286" xr:uid="{00000000-0005-0000-0000-0000B10B0000}"/>
    <cellStyle name="Output 4 2 3" xfId="3285" xr:uid="{00000000-0005-0000-0000-0000B20B0000}"/>
    <cellStyle name="Output 4 3" xfId="2487" xr:uid="{00000000-0005-0000-0000-0000B30B0000}"/>
    <cellStyle name="Output 4 3 2" xfId="3287" xr:uid="{00000000-0005-0000-0000-0000B40B0000}"/>
    <cellStyle name="Output 4 4" xfId="3284" xr:uid="{00000000-0005-0000-0000-0000B50B0000}"/>
    <cellStyle name="Output 4_STR_BOQ_Dental College" xfId="2488" xr:uid="{00000000-0005-0000-0000-0000B60B0000}"/>
    <cellStyle name="Output 5" xfId="2489" xr:uid="{00000000-0005-0000-0000-0000B70B0000}"/>
    <cellStyle name="Output 5 2" xfId="2490" xr:uid="{00000000-0005-0000-0000-0000B80B0000}"/>
    <cellStyle name="Output 5 2 2" xfId="2491" xr:uid="{00000000-0005-0000-0000-0000B90B0000}"/>
    <cellStyle name="Output 5 2 2 2" xfId="3290" xr:uid="{00000000-0005-0000-0000-0000BA0B0000}"/>
    <cellStyle name="Output 5 2 3" xfId="3289" xr:uid="{00000000-0005-0000-0000-0000BB0B0000}"/>
    <cellStyle name="Output 5 3" xfId="2492" xr:uid="{00000000-0005-0000-0000-0000BC0B0000}"/>
    <cellStyle name="Output 5 3 2" xfId="3291" xr:uid="{00000000-0005-0000-0000-0000BD0B0000}"/>
    <cellStyle name="Output 5 4" xfId="3288" xr:uid="{00000000-0005-0000-0000-0000BE0B0000}"/>
    <cellStyle name="Output 5_STR_BOQ_Dental College" xfId="2493" xr:uid="{00000000-0005-0000-0000-0000BF0B0000}"/>
    <cellStyle name="Output 6" xfId="2494" xr:uid="{00000000-0005-0000-0000-0000C00B0000}"/>
    <cellStyle name="Output 6 2" xfId="2495" xr:uid="{00000000-0005-0000-0000-0000C10B0000}"/>
    <cellStyle name="Output 6 2 2" xfId="2496" xr:uid="{00000000-0005-0000-0000-0000C20B0000}"/>
    <cellStyle name="Output 6 2 2 2" xfId="3294" xr:uid="{00000000-0005-0000-0000-0000C30B0000}"/>
    <cellStyle name="Output 6 2 3" xfId="3293" xr:uid="{00000000-0005-0000-0000-0000C40B0000}"/>
    <cellStyle name="Output 6 3" xfId="2497" xr:uid="{00000000-0005-0000-0000-0000C50B0000}"/>
    <cellStyle name="Output 6 3 2" xfId="3295" xr:uid="{00000000-0005-0000-0000-0000C60B0000}"/>
    <cellStyle name="Output 6 4" xfId="3292" xr:uid="{00000000-0005-0000-0000-0000C70B0000}"/>
    <cellStyle name="Output 6_STR_BOQ_Dental College" xfId="2498" xr:uid="{00000000-0005-0000-0000-0000C80B0000}"/>
    <cellStyle name="Output 7" xfId="2499" xr:uid="{00000000-0005-0000-0000-0000C90B0000}"/>
    <cellStyle name="Output 7 2" xfId="2500" xr:uid="{00000000-0005-0000-0000-0000CA0B0000}"/>
    <cellStyle name="Output 7 2 2" xfId="2501" xr:uid="{00000000-0005-0000-0000-0000CB0B0000}"/>
    <cellStyle name="Output 7 2 2 2" xfId="3298" xr:uid="{00000000-0005-0000-0000-0000CC0B0000}"/>
    <cellStyle name="Output 7 2 3" xfId="3297" xr:uid="{00000000-0005-0000-0000-0000CD0B0000}"/>
    <cellStyle name="Output 7 3" xfId="2502" xr:uid="{00000000-0005-0000-0000-0000CE0B0000}"/>
    <cellStyle name="Output 7 3 2" xfId="3299" xr:uid="{00000000-0005-0000-0000-0000CF0B0000}"/>
    <cellStyle name="Output 7 4" xfId="3296" xr:uid="{00000000-0005-0000-0000-0000D00B0000}"/>
    <cellStyle name="Output 7_STR_BOQ_Dental College" xfId="2503" xr:uid="{00000000-0005-0000-0000-0000D10B0000}"/>
    <cellStyle name="Output 8" xfId="2504" xr:uid="{00000000-0005-0000-0000-0000D20B0000}"/>
    <cellStyle name="Output 8 2" xfId="2505" xr:uid="{00000000-0005-0000-0000-0000D30B0000}"/>
    <cellStyle name="Output 8 2 2" xfId="2506" xr:uid="{00000000-0005-0000-0000-0000D40B0000}"/>
    <cellStyle name="Output 8 2 2 2" xfId="3302" xr:uid="{00000000-0005-0000-0000-0000D50B0000}"/>
    <cellStyle name="Output 8 2 3" xfId="3301" xr:uid="{00000000-0005-0000-0000-0000D60B0000}"/>
    <cellStyle name="Output 8 3" xfId="2507" xr:uid="{00000000-0005-0000-0000-0000D70B0000}"/>
    <cellStyle name="Output 8 3 2" xfId="3303" xr:uid="{00000000-0005-0000-0000-0000D80B0000}"/>
    <cellStyle name="Output 8 4" xfId="3300" xr:uid="{00000000-0005-0000-0000-0000D90B0000}"/>
    <cellStyle name="Output 8_STR_BOQ_Dental College" xfId="2508" xr:uid="{00000000-0005-0000-0000-0000DA0B0000}"/>
    <cellStyle name="Output 9" xfId="2509" xr:uid="{00000000-0005-0000-0000-0000DB0B0000}"/>
    <cellStyle name="Output 9 2" xfId="2510" xr:uid="{00000000-0005-0000-0000-0000DC0B0000}"/>
    <cellStyle name="Output 9 2 2" xfId="2511" xr:uid="{00000000-0005-0000-0000-0000DD0B0000}"/>
    <cellStyle name="Output 9 2 2 2" xfId="3306" xr:uid="{00000000-0005-0000-0000-0000DE0B0000}"/>
    <cellStyle name="Output 9 2 3" xfId="3305" xr:uid="{00000000-0005-0000-0000-0000DF0B0000}"/>
    <cellStyle name="Output 9 3" xfId="2512" xr:uid="{00000000-0005-0000-0000-0000E00B0000}"/>
    <cellStyle name="Output 9 3 2" xfId="3307" xr:uid="{00000000-0005-0000-0000-0000E10B0000}"/>
    <cellStyle name="Output 9 4" xfId="3304" xr:uid="{00000000-0005-0000-0000-0000E20B0000}"/>
    <cellStyle name="Output 9_STR_BOQ_Dental College" xfId="2513" xr:uid="{00000000-0005-0000-0000-0000E30B0000}"/>
    <cellStyle name="Percent [2]" xfId="2514" xr:uid="{00000000-0005-0000-0000-0000E40B0000}"/>
    <cellStyle name="Percent [2] 2" xfId="2515" xr:uid="{00000000-0005-0000-0000-0000E50B0000}"/>
    <cellStyle name="Percent [2] 3" xfId="2516" xr:uid="{00000000-0005-0000-0000-0000E60B0000}"/>
    <cellStyle name="Percent [2] 4" xfId="2517" xr:uid="{00000000-0005-0000-0000-0000E70B0000}"/>
    <cellStyle name="Percent [2] 5" xfId="2518" xr:uid="{00000000-0005-0000-0000-0000E80B0000}"/>
    <cellStyle name="Percent [2] 6" xfId="2519" xr:uid="{00000000-0005-0000-0000-0000E90B0000}"/>
    <cellStyle name="Percent 10" xfId="2520" xr:uid="{00000000-0005-0000-0000-0000EA0B0000}"/>
    <cellStyle name="Percent 10 2" xfId="2521" xr:uid="{00000000-0005-0000-0000-0000EB0B0000}"/>
    <cellStyle name="Percent 11" xfId="2522" xr:uid="{00000000-0005-0000-0000-0000EC0B0000}"/>
    <cellStyle name="Percent 11 2" xfId="2523" xr:uid="{00000000-0005-0000-0000-0000ED0B0000}"/>
    <cellStyle name="Percent 12" xfId="2524" xr:uid="{00000000-0005-0000-0000-0000EE0B0000}"/>
    <cellStyle name="Percent 12 2" xfId="2525" xr:uid="{00000000-0005-0000-0000-0000EF0B0000}"/>
    <cellStyle name="Percent 13" xfId="2526" xr:uid="{00000000-0005-0000-0000-0000F00B0000}"/>
    <cellStyle name="Percent 13 2" xfId="2527" xr:uid="{00000000-0005-0000-0000-0000F10B0000}"/>
    <cellStyle name="Percent 14" xfId="2528" xr:uid="{00000000-0005-0000-0000-0000F20B0000}"/>
    <cellStyle name="Percent 14 2" xfId="2529" xr:uid="{00000000-0005-0000-0000-0000F30B0000}"/>
    <cellStyle name="Percent 15" xfId="2530" xr:uid="{00000000-0005-0000-0000-0000F40B0000}"/>
    <cellStyle name="Percent 15 2" xfId="2531" xr:uid="{00000000-0005-0000-0000-0000F50B0000}"/>
    <cellStyle name="Percent 16" xfId="2532" xr:uid="{00000000-0005-0000-0000-0000F60B0000}"/>
    <cellStyle name="Percent 16 2" xfId="2533" xr:uid="{00000000-0005-0000-0000-0000F70B0000}"/>
    <cellStyle name="Percent 17" xfId="2534" xr:uid="{00000000-0005-0000-0000-0000F80B0000}"/>
    <cellStyle name="Percent 17 2" xfId="2535" xr:uid="{00000000-0005-0000-0000-0000F90B0000}"/>
    <cellStyle name="Percent 18" xfId="2536" xr:uid="{00000000-0005-0000-0000-0000FA0B0000}"/>
    <cellStyle name="Percent 18 2" xfId="2537" xr:uid="{00000000-0005-0000-0000-0000FB0B0000}"/>
    <cellStyle name="Percent 19" xfId="2538" xr:uid="{00000000-0005-0000-0000-0000FC0B0000}"/>
    <cellStyle name="Percent 19 2" xfId="2539" xr:uid="{00000000-0005-0000-0000-0000FD0B0000}"/>
    <cellStyle name="Percent 2" xfId="2540" xr:uid="{00000000-0005-0000-0000-0000FE0B0000}"/>
    <cellStyle name="Percent 2 2" xfId="2541" xr:uid="{00000000-0005-0000-0000-0000FF0B0000}"/>
    <cellStyle name="Percent 2 2 2" xfId="2542" xr:uid="{00000000-0005-0000-0000-0000000C0000}"/>
    <cellStyle name="Percent 2 2 3" xfId="3392" xr:uid="{00000000-0005-0000-0000-0000010C0000}"/>
    <cellStyle name="Percent 2 3" xfId="2543" xr:uid="{00000000-0005-0000-0000-0000020C0000}"/>
    <cellStyle name="Percent 20" xfId="2544" xr:uid="{00000000-0005-0000-0000-0000030C0000}"/>
    <cellStyle name="Percent 20 2" xfId="2545" xr:uid="{00000000-0005-0000-0000-0000040C0000}"/>
    <cellStyle name="Percent 21" xfId="2546" xr:uid="{00000000-0005-0000-0000-0000050C0000}"/>
    <cellStyle name="Percent 21 2" xfId="2547" xr:uid="{00000000-0005-0000-0000-0000060C0000}"/>
    <cellStyle name="Percent 22" xfId="2548" xr:uid="{00000000-0005-0000-0000-0000070C0000}"/>
    <cellStyle name="Percent 22 2" xfId="2549" xr:uid="{00000000-0005-0000-0000-0000080C0000}"/>
    <cellStyle name="Percent 23" xfId="2550" xr:uid="{00000000-0005-0000-0000-0000090C0000}"/>
    <cellStyle name="Percent 23 2" xfId="2551" xr:uid="{00000000-0005-0000-0000-00000A0C0000}"/>
    <cellStyle name="Percent 24" xfId="2552" xr:uid="{00000000-0005-0000-0000-00000B0C0000}"/>
    <cellStyle name="Percent 24 2" xfId="2553" xr:uid="{00000000-0005-0000-0000-00000C0C0000}"/>
    <cellStyle name="Percent 25" xfId="2554" xr:uid="{00000000-0005-0000-0000-00000D0C0000}"/>
    <cellStyle name="Percent 25 2" xfId="2555" xr:uid="{00000000-0005-0000-0000-00000E0C0000}"/>
    <cellStyle name="Percent 26" xfId="2556" xr:uid="{00000000-0005-0000-0000-00000F0C0000}"/>
    <cellStyle name="Percent 26 2" xfId="2557" xr:uid="{00000000-0005-0000-0000-0000100C0000}"/>
    <cellStyle name="Percent 27" xfId="2558" xr:uid="{00000000-0005-0000-0000-0000110C0000}"/>
    <cellStyle name="Percent 27 2" xfId="2559" xr:uid="{00000000-0005-0000-0000-0000120C0000}"/>
    <cellStyle name="Percent 28" xfId="2560" xr:uid="{00000000-0005-0000-0000-0000130C0000}"/>
    <cellStyle name="Percent 28 2" xfId="2561" xr:uid="{00000000-0005-0000-0000-0000140C0000}"/>
    <cellStyle name="Percent 29" xfId="2562" xr:uid="{00000000-0005-0000-0000-0000150C0000}"/>
    <cellStyle name="Percent 29 2" xfId="2563" xr:uid="{00000000-0005-0000-0000-0000160C0000}"/>
    <cellStyle name="Percent 3" xfId="2564" xr:uid="{00000000-0005-0000-0000-0000170C0000}"/>
    <cellStyle name="Percent 3 2" xfId="2565" xr:uid="{00000000-0005-0000-0000-0000180C0000}"/>
    <cellStyle name="Percent 3 2 2" xfId="3413" xr:uid="{00000000-0005-0000-0000-0000190C0000}"/>
    <cellStyle name="Percent 30" xfId="2566" xr:uid="{00000000-0005-0000-0000-00001A0C0000}"/>
    <cellStyle name="Percent 30 2" xfId="2567" xr:uid="{00000000-0005-0000-0000-00001B0C0000}"/>
    <cellStyle name="Percent 31" xfId="2568" xr:uid="{00000000-0005-0000-0000-00001C0C0000}"/>
    <cellStyle name="Percent 31 2" xfId="2569" xr:uid="{00000000-0005-0000-0000-00001D0C0000}"/>
    <cellStyle name="Percent 32" xfId="2570" xr:uid="{00000000-0005-0000-0000-00001E0C0000}"/>
    <cellStyle name="Percent 32 2" xfId="2571" xr:uid="{00000000-0005-0000-0000-00001F0C0000}"/>
    <cellStyle name="Percent 33" xfId="2572" xr:uid="{00000000-0005-0000-0000-0000200C0000}"/>
    <cellStyle name="Percent 33 2" xfId="2573" xr:uid="{00000000-0005-0000-0000-0000210C0000}"/>
    <cellStyle name="Percent 34" xfId="2574" xr:uid="{00000000-0005-0000-0000-0000220C0000}"/>
    <cellStyle name="Percent 34 2" xfId="2575" xr:uid="{00000000-0005-0000-0000-0000230C0000}"/>
    <cellStyle name="Percent 35" xfId="2576" xr:uid="{00000000-0005-0000-0000-0000240C0000}"/>
    <cellStyle name="Percent 35 2" xfId="2577" xr:uid="{00000000-0005-0000-0000-0000250C0000}"/>
    <cellStyle name="Percent 36" xfId="2578" xr:uid="{00000000-0005-0000-0000-0000260C0000}"/>
    <cellStyle name="Percent 36 2" xfId="2579" xr:uid="{00000000-0005-0000-0000-0000270C0000}"/>
    <cellStyle name="Percent 37" xfId="2580" xr:uid="{00000000-0005-0000-0000-0000280C0000}"/>
    <cellStyle name="Percent 38" xfId="3409" xr:uid="{00000000-0005-0000-0000-0000290C0000}"/>
    <cellStyle name="Percent 39" xfId="3399" xr:uid="{00000000-0005-0000-0000-00002A0C0000}"/>
    <cellStyle name="Percent 4" xfId="2581" xr:uid="{00000000-0005-0000-0000-00002B0C0000}"/>
    <cellStyle name="Percent 4 2" xfId="2582" xr:uid="{00000000-0005-0000-0000-00002C0C0000}"/>
    <cellStyle name="Percent 40" xfId="3428" xr:uid="{00000000-0005-0000-0000-00002D0C0000}"/>
    <cellStyle name="Percent 5" xfId="2583" xr:uid="{00000000-0005-0000-0000-00002E0C0000}"/>
    <cellStyle name="Percent 5 2" xfId="2584" xr:uid="{00000000-0005-0000-0000-00002F0C0000}"/>
    <cellStyle name="Percent 6" xfId="2585" xr:uid="{00000000-0005-0000-0000-0000300C0000}"/>
    <cellStyle name="Percent 6 2" xfId="2586" xr:uid="{00000000-0005-0000-0000-0000310C0000}"/>
    <cellStyle name="Percent 7" xfId="2587" xr:uid="{00000000-0005-0000-0000-0000320C0000}"/>
    <cellStyle name="Percent 7 2" xfId="2588" xr:uid="{00000000-0005-0000-0000-0000330C0000}"/>
    <cellStyle name="Percent 7 2 2" xfId="2589" xr:uid="{00000000-0005-0000-0000-0000340C0000}"/>
    <cellStyle name="Percent 8" xfId="2590" xr:uid="{00000000-0005-0000-0000-0000350C0000}"/>
    <cellStyle name="Percent 8 2" xfId="2591" xr:uid="{00000000-0005-0000-0000-0000360C0000}"/>
    <cellStyle name="Percent 9" xfId="2592" xr:uid="{00000000-0005-0000-0000-0000370C0000}"/>
    <cellStyle name="Percent 9 2" xfId="2593" xr:uid="{00000000-0005-0000-0000-0000380C0000}"/>
    <cellStyle name="Popis" xfId="2594" xr:uid="{00000000-0005-0000-0000-0000390C0000}"/>
    <cellStyle name="Rate" xfId="2595" xr:uid="{00000000-0005-0000-0000-00003A0C0000}"/>
    <cellStyle name="RateBold" xfId="2596" xr:uid="{00000000-0005-0000-0000-00003B0C0000}"/>
    <cellStyle name="RDB1" xfId="2597" xr:uid="{00000000-0005-0000-0000-00003C0C0000}"/>
    <cellStyle name="Red" xfId="2598" xr:uid="{00000000-0005-0000-0000-00003D0C0000}"/>
    <cellStyle name="RevList" xfId="2599" xr:uid="{00000000-0005-0000-0000-00003E0C0000}"/>
    <cellStyle name="Section Title" xfId="2600" xr:uid="{00000000-0005-0000-0000-00003F0C0000}"/>
    <cellStyle name="Sledovaný hypertextový odkaz" xfId="2601" xr:uid="{00000000-0005-0000-0000-0000400C0000}"/>
    <cellStyle name="Sledovaný hypertextový odkaz 2" xfId="2602" xr:uid="{00000000-0005-0000-0000-0000410C0000}"/>
    <cellStyle name="Sledovaný hypertextový odkaz 3" xfId="2603" xr:uid="{00000000-0005-0000-0000-0000420C0000}"/>
    <cellStyle name="Sledovaný hypertextový odkaz 4" xfId="2604" xr:uid="{00000000-0005-0000-0000-0000430C0000}"/>
    <cellStyle name="Sledovaný hypertextový odkaz 5" xfId="2605" xr:uid="{00000000-0005-0000-0000-0000440C0000}"/>
    <cellStyle name="Sledovaný hypertextový odkaz 6" xfId="2606" xr:uid="{00000000-0005-0000-0000-0000450C0000}"/>
    <cellStyle name="Sledovaný hypertextový odkaz_Cost_appraisal_Aliens_FPS" xfId="2607" xr:uid="{00000000-0005-0000-0000-0000460C0000}"/>
    <cellStyle name="Standard_aktuell" xfId="2608" xr:uid="{00000000-0005-0000-0000-0000470C0000}"/>
    <cellStyle name="Style 1" xfId="18" xr:uid="{00000000-0005-0000-0000-0000480C0000}"/>
    <cellStyle name="Style 1 2" xfId="2609" xr:uid="{00000000-0005-0000-0000-0000490C0000}"/>
    <cellStyle name="Style 1 2 2" xfId="2610" xr:uid="{00000000-0005-0000-0000-00004A0C0000}"/>
    <cellStyle name="Style 1 3" xfId="2611" xr:uid="{00000000-0005-0000-0000-00004B0C0000}"/>
    <cellStyle name="Style 1 4" xfId="2612" xr:uid="{00000000-0005-0000-0000-00004C0C0000}"/>
    <cellStyle name="Style 1 5" xfId="3397" xr:uid="{00000000-0005-0000-0000-00004D0C0000}"/>
    <cellStyle name="Style 1_3-Internal FF Works-DE-NATGRID AT ANDHERIA MORE-28.09.13" xfId="2613" xr:uid="{00000000-0005-0000-0000-00004E0C0000}"/>
    <cellStyle name="Style 2" xfId="2614" xr:uid="{00000000-0005-0000-0000-00004F0C0000}"/>
    <cellStyle name="Style 2 2" xfId="2615" xr:uid="{00000000-0005-0000-0000-0000500C0000}"/>
    <cellStyle name="Style 2 2 2" xfId="3309" xr:uid="{00000000-0005-0000-0000-0000510C0000}"/>
    <cellStyle name="Style 2 3" xfId="3308" xr:uid="{00000000-0005-0000-0000-0000520C0000}"/>
    <cellStyle name="subhead" xfId="2616" xr:uid="{00000000-0005-0000-0000-0000530C0000}"/>
    <cellStyle name="Subtitle" xfId="2617" xr:uid="{00000000-0005-0000-0000-0000540C0000}"/>
    <cellStyle name="Subtotal" xfId="2618" xr:uid="{00000000-0005-0000-0000-0000550C0000}"/>
    <cellStyle name="sum" xfId="2619" xr:uid="{00000000-0005-0000-0000-0000560C0000}"/>
    <cellStyle name="sum8" xfId="2620" xr:uid="{00000000-0005-0000-0000-0000570C0000}"/>
    <cellStyle name="Summary_back" xfId="2621" xr:uid="{00000000-0005-0000-0000-0000580C0000}"/>
    <cellStyle name="TableStyleLight1" xfId="3398" xr:uid="{00000000-0005-0000-0000-0000590C0000}"/>
    <cellStyle name="Times New Roman" xfId="2622" xr:uid="{00000000-0005-0000-0000-00005A0C0000}"/>
    <cellStyle name="Title 10" xfId="2623" xr:uid="{00000000-0005-0000-0000-00005B0C0000}"/>
    <cellStyle name="Title 10 2" xfId="2624" xr:uid="{00000000-0005-0000-0000-00005C0C0000}"/>
    <cellStyle name="Title 11" xfId="2625" xr:uid="{00000000-0005-0000-0000-00005D0C0000}"/>
    <cellStyle name="Title 11 2" xfId="2626" xr:uid="{00000000-0005-0000-0000-00005E0C0000}"/>
    <cellStyle name="Title 12" xfId="2627" xr:uid="{00000000-0005-0000-0000-00005F0C0000}"/>
    <cellStyle name="Title 12 2" xfId="2628" xr:uid="{00000000-0005-0000-0000-0000600C0000}"/>
    <cellStyle name="Title 13" xfId="2629" xr:uid="{00000000-0005-0000-0000-0000610C0000}"/>
    <cellStyle name="Title 13 2" xfId="2630" xr:uid="{00000000-0005-0000-0000-0000620C0000}"/>
    <cellStyle name="Title 14" xfId="2631" xr:uid="{00000000-0005-0000-0000-0000630C0000}"/>
    <cellStyle name="Title 14 2" xfId="2632" xr:uid="{00000000-0005-0000-0000-0000640C0000}"/>
    <cellStyle name="Title 15" xfId="2633" xr:uid="{00000000-0005-0000-0000-0000650C0000}"/>
    <cellStyle name="Title 15 2" xfId="2634" xr:uid="{00000000-0005-0000-0000-0000660C0000}"/>
    <cellStyle name="Title 16" xfId="2635" xr:uid="{00000000-0005-0000-0000-0000670C0000}"/>
    <cellStyle name="Title 16 2" xfId="2636" xr:uid="{00000000-0005-0000-0000-0000680C0000}"/>
    <cellStyle name="Title 17" xfId="2637" xr:uid="{00000000-0005-0000-0000-0000690C0000}"/>
    <cellStyle name="Title 17 2" xfId="2638" xr:uid="{00000000-0005-0000-0000-00006A0C0000}"/>
    <cellStyle name="Title 18" xfId="2639" xr:uid="{00000000-0005-0000-0000-00006B0C0000}"/>
    <cellStyle name="Title 18 2" xfId="2640" xr:uid="{00000000-0005-0000-0000-00006C0C0000}"/>
    <cellStyle name="Title 19" xfId="2641" xr:uid="{00000000-0005-0000-0000-00006D0C0000}"/>
    <cellStyle name="Title 2" xfId="2642" xr:uid="{00000000-0005-0000-0000-00006E0C0000}"/>
    <cellStyle name="Title 2 2" xfId="2643" xr:uid="{00000000-0005-0000-0000-00006F0C0000}"/>
    <cellStyle name="Title 20" xfId="2644" xr:uid="{00000000-0005-0000-0000-0000700C0000}"/>
    <cellStyle name="Title 21" xfId="2645" xr:uid="{00000000-0005-0000-0000-0000710C0000}"/>
    <cellStyle name="Title 22" xfId="2646" xr:uid="{00000000-0005-0000-0000-0000720C0000}"/>
    <cellStyle name="Title 23" xfId="2647" xr:uid="{00000000-0005-0000-0000-0000730C0000}"/>
    <cellStyle name="Title 24" xfId="2648" xr:uid="{00000000-0005-0000-0000-0000740C0000}"/>
    <cellStyle name="Title 25" xfId="2649" xr:uid="{00000000-0005-0000-0000-0000750C0000}"/>
    <cellStyle name="Title 3" xfId="2650" xr:uid="{00000000-0005-0000-0000-0000760C0000}"/>
    <cellStyle name="Title 3 2" xfId="2651" xr:uid="{00000000-0005-0000-0000-0000770C0000}"/>
    <cellStyle name="Title 4" xfId="2652" xr:uid="{00000000-0005-0000-0000-0000780C0000}"/>
    <cellStyle name="Title 4 2" xfId="2653" xr:uid="{00000000-0005-0000-0000-0000790C0000}"/>
    <cellStyle name="Title 5" xfId="2654" xr:uid="{00000000-0005-0000-0000-00007A0C0000}"/>
    <cellStyle name="Title 5 2" xfId="2655" xr:uid="{00000000-0005-0000-0000-00007B0C0000}"/>
    <cellStyle name="Title 6" xfId="2656" xr:uid="{00000000-0005-0000-0000-00007C0C0000}"/>
    <cellStyle name="Title 6 2" xfId="2657" xr:uid="{00000000-0005-0000-0000-00007D0C0000}"/>
    <cellStyle name="Title 7" xfId="2658" xr:uid="{00000000-0005-0000-0000-00007E0C0000}"/>
    <cellStyle name="Title 7 2" xfId="2659" xr:uid="{00000000-0005-0000-0000-00007F0C0000}"/>
    <cellStyle name="Title 8" xfId="2660" xr:uid="{00000000-0005-0000-0000-0000800C0000}"/>
    <cellStyle name="Title 8 2" xfId="2661" xr:uid="{00000000-0005-0000-0000-0000810C0000}"/>
    <cellStyle name="Title 9" xfId="2662" xr:uid="{00000000-0005-0000-0000-0000820C0000}"/>
    <cellStyle name="Title 9 2" xfId="2663" xr:uid="{00000000-0005-0000-0000-0000830C0000}"/>
    <cellStyle name="Title Row" xfId="2664" xr:uid="{00000000-0005-0000-0000-0000840C0000}"/>
    <cellStyle name="Total 10" xfId="2665" xr:uid="{00000000-0005-0000-0000-0000850C0000}"/>
    <cellStyle name="Total 10 2" xfId="2666" xr:uid="{00000000-0005-0000-0000-0000860C0000}"/>
    <cellStyle name="Total 10 2 2" xfId="2667" xr:uid="{00000000-0005-0000-0000-0000870C0000}"/>
    <cellStyle name="Total 10 2 2 2" xfId="3312" xr:uid="{00000000-0005-0000-0000-0000880C0000}"/>
    <cellStyle name="Total 10 2 3" xfId="3311" xr:uid="{00000000-0005-0000-0000-0000890C0000}"/>
    <cellStyle name="Total 10 3" xfId="2668" xr:uid="{00000000-0005-0000-0000-00008A0C0000}"/>
    <cellStyle name="Total 10 3 2" xfId="3313" xr:uid="{00000000-0005-0000-0000-00008B0C0000}"/>
    <cellStyle name="Total 10 4" xfId="3310" xr:uid="{00000000-0005-0000-0000-00008C0C0000}"/>
    <cellStyle name="Total 11" xfId="2669" xr:uid="{00000000-0005-0000-0000-00008D0C0000}"/>
    <cellStyle name="Total 11 2" xfId="2670" xr:uid="{00000000-0005-0000-0000-00008E0C0000}"/>
    <cellStyle name="Total 11 2 2" xfId="2671" xr:uid="{00000000-0005-0000-0000-00008F0C0000}"/>
    <cellStyle name="Total 11 2 2 2" xfId="3316" xr:uid="{00000000-0005-0000-0000-0000900C0000}"/>
    <cellStyle name="Total 11 2 3" xfId="3315" xr:uid="{00000000-0005-0000-0000-0000910C0000}"/>
    <cellStyle name="Total 11 3" xfId="2672" xr:uid="{00000000-0005-0000-0000-0000920C0000}"/>
    <cellStyle name="Total 11 3 2" xfId="3317" xr:uid="{00000000-0005-0000-0000-0000930C0000}"/>
    <cellStyle name="Total 11 4" xfId="3314" xr:uid="{00000000-0005-0000-0000-0000940C0000}"/>
    <cellStyle name="Total 12" xfId="2673" xr:uid="{00000000-0005-0000-0000-0000950C0000}"/>
    <cellStyle name="Total 12 2" xfId="2674" xr:uid="{00000000-0005-0000-0000-0000960C0000}"/>
    <cellStyle name="Total 12 2 2" xfId="2675" xr:uid="{00000000-0005-0000-0000-0000970C0000}"/>
    <cellStyle name="Total 12 2 2 2" xfId="3320" xr:uid="{00000000-0005-0000-0000-0000980C0000}"/>
    <cellStyle name="Total 12 2 3" xfId="3319" xr:uid="{00000000-0005-0000-0000-0000990C0000}"/>
    <cellStyle name="Total 12 3" xfId="2676" xr:uid="{00000000-0005-0000-0000-00009A0C0000}"/>
    <cellStyle name="Total 12 3 2" xfId="3321" xr:uid="{00000000-0005-0000-0000-00009B0C0000}"/>
    <cellStyle name="Total 12 4" xfId="3318" xr:uid="{00000000-0005-0000-0000-00009C0C0000}"/>
    <cellStyle name="Total 13" xfId="2677" xr:uid="{00000000-0005-0000-0000-00009D0C0000}"/>
    <cellStyle name="Total 13 2" xfId="2678" xr:uid="{00000000-0005-0000-0000-00009E0C0000}"/>
    <cellStyle name="Total 13 2 2" xfId="2679" xr:uid="{00000000-0005-0000-0000-00009F0C0000}"/>
    <cellStyle name="Total 13 2 2 2" xfId="3324" xr:uid="{00000000-0005-0000-0000-0000A00C0000}"/>
    <cellStyle name="Total 13 2 3" xfId="3323" xr:uid="{00000000-0005-0000-0000-0000A10C0000}"/>
    <cellStyle name="Total 13 3" xfId="2680" xr:uid="{00000000-0005-0000-0000-0000A20C0000}"/>
    <cellStyle name="Total 13 3 2" xfId="3325" xr:uid="{00000000-0005-0000-0000-0000A30C0000}"/>
    <cellStyle name="Total 13 4" xfId="3322" xr:uid="{00000000-0005-0000-0000-0000A40C0000}"/>
    <cellStyle name="Total 14" xfId="2681" xr:uid="{00000000-0005-0000-0000-0000A50C0000}"/>
    <cellStyle name="Total 14 2" xfId="2682" xr:uid="{00000000-0005-0000-0000-0000A60C0000}"/>
    <cellStyle name="Total 14 2 2" xfId="2683" xr:uid="{00000000-0005-0000-0000-0000A70C0000}"/>
    <cellStyle name="Total 14 2 2 2" xfId="3328" xr:uid="{00000000-0005-0000-0000-0000A80C0000}"/>
    <cellStyle name="Total 14 2 3" xfId="3327" xr:uid="{00000000-0005-0000-0000-0000A90C0000}"/>
    <cellStyle name="Total 14 3" xfId="2684" xr:uid="{00000000-0005-0000-0000-0000AA0C0000}"/>
    <cellStyle name="Total 14 3 2" xfId="3329" xr:uid="{00000000-0005-0000-0000-0000AB0C0000}"/>
    <cellStyle name="Total 14 4" xfId="3326" xr:uid="{00000000-0005-0000-0000-0000AC0C0000}"/>
    <cellStyle name="Total 15" xfId="2685" xr:uid="{00000000-0005-0000-0000-0000AD0C0000}"/>
    <cellStyle name="Total 15 2" xfId="2686" xr:uid="{00000000-0005-0000-0000-0000AE0C0000}"/>
    <cellStyle name="Total 15 2 2" xfId="2687" xr:uid="{00000000-0005-0000-0000-0000AF0C0000}"/>
    <cellStyle name="Total 15 2 2 2" xfId="3332" xr:uid="{00000000-0005-0000-0000-0000B00C0000}"/>
    <cellStyle name="Total 15 2 3" xfId="3331" xr:uid="{00000000-0005-0000-0000-0000B10C0000}"/>
    <cellStyle name="Total 15 3" xfId="2688" xr:uid="{00000000-0005-0000-0000-0000B20C0000}"/>
    <cellStyle name="Total 15 3 2" xfId="3333" xr:uid="{00000000-0005-0000-0000-0000B30C0000}"/>
    <cellStyle name="Total 15 4" xfId="3330" xr:uid="{00000000-0005-0000-0000-0000B40C0000}"/>
    <cellStyle name="Total 16" xfId="2689" xr:uid="{00000000-0005-0000-0000-0000B50C0000}"/>
    <cellStyle name="Total 16 2" xfId="2690" xr:uid="{00000000-0005-0000-0000-0000B60C0000}"/>
    <cellStyle name="Total 16 2 2" xfId="2691" xr:uid="{00000000-0005-0000-0000-0000B70C0000}"/>
    <cellStyle name="Total 16 2 2 2" xfId="3336" xr:uid="{00000000-0005-0000-0000-0000B80C0000}"/>
    <cellStyle name="Total 16 2 3" xfId="3335" xr:uid="{00000000-0005-0000-0000-0000B90C0000}"/>
    <cellStyle name="Total 16 3" xfId="2692" xr:uid="{00000000-0005-0000-0000-0000BA0C0000}"/>
    <cellStyle name="Total 16 3 2" xfId="3337" xr:uid="{00000000-0005-0000-0000-0000BB0C0000}"/>
    <cellStyle name="Total 16 4" xfId="3334" xr:uid="{00000000-0005-0000-0000-0000BC0C0000}"/>
    <cellStyle name="Total 17" xfId="2693" xr:uid="{00000000-0005-0000-0000-0000BD0C0000}"/>
    <cellStyle name="Total 17 2" xfId="2694" xr:uid="{00000000-0005-0000-0000-0000BE0C0000}"/>
    <cellStyle name="Total 17 2 2" xfId="2695" xr:uid="{00000000-0005-0000-0000-0000BF0C0000}"/>
    <cellStyle name="Total 17 2 2 2" xfId="3340" xr:uid="{00000000-0005-0000-0000-0000C00C0000}"/>
    <cellStyle name="Total 17 2 3" xfId="3339" xr:uid="{00000000-0005-0000-0000-0000C10C0000}"/>
    <cellStyle name="Total 17 3" xfId="2696" xr:uid="{00000000-0005-0000-0000-0000C20C0000}"/>
    <cellStyle name="Total 17 3 2" xfId="3341" xr:uid="{00000000-0005-0000-0000-0000C30C0000}"/>
    <cellStyle name="Total 17 4" xfId="3338" xr:uid="{00000000-0005-0000-0000-0000C40C0000}"/>
    <cellStyle name="Total 18" xfId="2697" xr:uid="{00000000-0005-0000-0000-0000C50C0000}"/>
    <cellStyle name="Total 18 2" xfId="2698" xr:uid="{00000000-0005-0000-0000-0000C60C0000}"/>
    <cellStyle name="Total 18 2 2" xfId="2699" xr:uid="{00000000-0005-0000-0000-0000C70C0000}"/>
    <cellStyle name="Total 18 2 2 2" xfId="3344" xr:uid="{00000000-0005-0000-0000-0000C80C0000}"/>
    <cellStyle name="Total 18 2 3" xfId="3343" xr:uid="{00000000-0005-0000-0000-0000C90C0000}"/>
    <cellStyle name="Total 18 3" xfId="2700" xr:uid="{00000000-0005-0000-0000-0000CA0C0000}"/>
    <cellStyle name="Total 18 3 2" xfId="3345" xr:uid="{00000000-0005-0000-0000-0000CB0C0000}"/>
    <cellStyle name="Total 18 4" xfId="3342" xr:uid="{00000000-0005-0000-0000-0000CC0C0000}"/>
    <cellStyle name="Total 19" xfId="2701" xr:uid="{00000000-0005-0000-0000-0000CD0C0000}"/>
    <cellStyle name="Total 19 2" xfId="2702" xr:uid="{00000000-0005-0000-0000-0000CE0C0000}"/>
    <cellStyle name="Total 19 2 2" xfId="3347" xr:uid="{00000000-0005-0000-0000-0000CF0C0000}"/>
    <cellStyle name="Total 19 3" xfId="3346" xr:uid="{00000000-0005-0000-0000-0000D00C0000}"/>
    <cellStyle name="Total 2" xfId="2703" xr:uid="{00000000-0005-0000-0000-0000D10C0000}"/>
    <cellStyle name="Total 2 2" xfId="2704" xr:uid="{00000000-0005-0000-0000-0000D20C0000}"/>
    <cellStyle name="Total 2 2 2" xfId="2705" xr:uid="{00000000-0005-0000-0000-0000D30C0000}"/>
    <cellStyle name="Total 2 2 2 2" xfId="3350" xr:uid="{00000000-0005-0000-0000-0000D40C0000}"/>
    <cellStyle name="Total 2 2 3" xfId="3349" xr:uid="{00000000-0005-0000-0000-0000D50C0000}"/>
    <cellStyle name="Total 2 3" xfId="2706" xr:uid="{00000000-0005-0000-0000-0000D60C0000}"/>
    <cellStyle name="Total 2 3 2" xfId="3351" xr:uid="{00000000-0005-0000-0000-0000D70C0000}"/>
    <cellStyle name="Total 2 4" xfId="3348" xr:uid="{00000000-0005-0000-0000-0000D80C0000}"/>
    <cellStyle name="Total 20" xfId="2707" xr:uid="{00000000-0005-0000-0000-0000D90C0000}"/>
    <cellStyle name="Total 20 2" xfId="2708" xr:uid="{00000000-0005-0000-0000-0000DA0C0000}"/>
    <cellStyle name="Total 20 2 2" xfId="3353" xr:uid="{00000000-0005-0000-0000-0000DB0C0000}"/>
    <cellStyle name="Total 20 3" xfId="3352" xr:uid="{00000000-0005-0000-0000-0000DC0C0000}"/>
    <cellStyle name="Total 21" xfId="2709" xr:uid="{00000000-0005-0000-0000-0000DD0C0000}"/>
    <cellStyle name="Total 21 2" xfId="2710" xr:uid="{00000000-0005-0000-0000-0000DE0C0000}"/>
    <cellStyle name="Total 21 2 2" xfId="3355" xr:uid="{00000000-0005-0000-0000-0000DF0C0000}"/>
    <cellStyle name="Total 21 3" xfId="3354" xr:uid="{00000000-0005-0000-0000-0000E00C0000}"/>
    <cellStyle name="Total 22" xfId="2711" xr:uid="{00000000-0005-0000-0000-0000E10C0000}"/>
    <cellStyle name="Total 22 2" xfId="2712" xr:uid="{00000000-0005-0000-0000-0000E20C0000}"/>
    <cellStyle name="Total 22 2 2" xfId="3357" xr:uid="{00000000-0005-0000-0000-0000E30C0000}"/>
    <cellStyle name="Total 22 3" xfId="3356" xr:uid="{00000000-0005-0000-0000-0000E40C0000}"/>
    <cellStyle name="Total 23" xfId="2713" xr:uid="{00000000-0005-0000-0000-0000E50C0000}"/>
    <cellStyle name="Total 23 2" xfId="2714" xr:uid="{00000000-0005-0000-0000-0000E60C0000}"/>
    <cellStyle name="Total 23 2 2" xfId="3359" xr:uid="{00000000-0005-0000-0000-0000E70C0000}"/>
    <cellStyle name="Total 23 3" xfId="3358" xr:uid="{00000000-0005-0000-0000-0000E80C0000}"/>
    <cellStyle name="Total 24" xfId="2715" xr:uid="{00000000-0005-0000-0000-0000E90C0000}"/>
    <cellStyle name="Total 24 2" xfId="2716" xr:uid="{00000000-0005-0000-0000-0000EA0C0000}"/>
    <cellStyle name="Total 24 2 2" xfId="3361" xr:uid="{00000000-0005-0000-0000-0000EB0C0000}"/>
    <cellStyle name="Total 24 3" xfId="3360" xr:uid="{00000000-0005-0000-0000-0000EC0C0000}"/>
    <cellStyle name="Total 25" xfId="2717" xr:uid="{00000000-0005-0000-0000-0000ED0C0000}"/>
    <cellStyle name="Total 25 2" xfId="2718" xr:uid="{00000000-0005-0000-0000-0000EE0C0000}"/>
    <cellStyle name="Total 25 2 2" xfId="3363" xr:uid="{00000000-0005-0000-0000-0000EF0C0000}"/>
    <cellStyle name="Total 25 3" xfId="3362" xr:uid="{00000000-0005-0000-0000-0000F00C0000}"/>
    <cellStyle name="Total 3" xfId="2719" xr:uid="{00000000-0005-0000-0000-0000F10C0000}"/>
    <cellStyle name="Total 3 2" xfId="2720" xr:uid="{00000000-0005-0000-0000-0000F20C0000}"/>
    <cellStyle name="Total 3 2 2" xfId="2721" xr:uid="{00000000-0005-0000-0000-0000F30C0000}"/>
    <cellStyle name="Total 3 2 2 2" xfId="3366" xr:uid="{00000000-0005-0000-0000-0000F40C0000}"/>
    <cellStyle name="Total 3 2 3" xfId="3365" xr:uid="{00000000-0005-0000-0000-0000F50C0000}"/>
    <cellStyle name="Total 3 3" xfId="2722" xr:uid="{00000000-0005-0000-0000-0000F60C0000}"/>
    <cellStyle name="Total 3 3 2" xfId="3367" xr:uid="{00000000-0005-0000-0000-0000F70C0000}"/>
    <cellStyle name="Total 3 4" xfId="3364" xr:uid="{00000000-0005-0000-0000-0000F80C0000}"/>
    <cellStyle name="Total 4" xfId="2723" xr:uid="{00000000-0005-0000-0000-0000F90C0000}"/>
    <cellStyle name="Total 4 2" xfId="2724" xr:uid="{00000000-0005-0000-0000-0000FA0C0000}"/>
    <cellStyle name="Total 4 2 2" xfId="2725" xr:uid="{00000000-0005-0000-0000-0000FB0C0000}"/>
    <cellStyle name="Total 4 2 2 2" xfId="3370" xr:uid="{00000000-0005-0000-0000-0000FC0C0000}"/>
    <cellStyle name="Total 4 2 3" xfId="3369" xr:uid="{00000000-0005-0000-0000-0000FD0C0000}"/>
    <cellStyle name="Total 4 3" xfId="2726" xr:uid="{00000000-0005-0000-0000-0000FE0C0000}"/>
    <cellStyle name="Total 4 3 2" xfId="3371" xr:uid="{00000000-0005-0000-0000-0000FF0C0000}"/>
    <cellStyle name="Total 4 4" xfId="3368" xr:uid="{00000000-0005-0000-0000-0000000D0000}"/>
    <cellStyle name="Total 5" xfId="2727" xr:uid="{00000000-0005-0000-0000-0000010D0000}"/>
    <cellStyle name="Total 5 2" xfId="2728" xr:uid="{00000000-0005-0000-0000-0000020D0000}"/>
    <cellStyle name="Total 5 2 2" xfId="2729" xr:uid="{00000000-0005-0000-0000-0000030D0000}"/>
    <cellStyle name="Total 5 2 2 2" xfId="3374" xr:uid="{00000000-0005-0000-0000-0000040D0000}"/>
    <cellStyle name="Total 5 2 3" xfId="3373" xr:uid="{00000000-0005-0000-0000-0000050D0000}"/>
    <cellStyle name="Total 5 3" xfId="2730" xr:uid="{00000000-0005-0000-0000-0000060D0000}"/>
    <cellStyle name="Total 5 3 2" xfId="3375" xr:uid="{00000000-0005-0000-0000-0000070D0000}"/>
    <cellStyle name="Total 5 4" xfId="3372" xr:uid="{00000000-0005-0000-0000-0000080D0000}"/>
    <cellStyle name="Total 6" xfId="2731" xr:uid="{00000000-0005-0000-0000-0000090D0000}"/>
    <cellStyle name="Total 6 2" xfId="2732" xr:uid="{00000000-0005-0000-0000-00000A0D0000}"/>
    <cellStyle name="Total 6 2 2" xfId="2733" xr:uid="{00000000-0005-0000-0000-00000B0D0000}"/>
    <cellStyle name="Total 6 2 2 2" xfId="3378" xr:uid="{00000000-0005-0000-0000-00000C0D0000}"/>
    <cellStyle name="Total 6 2 3" xfId="3377" xr:uid="{00000000-0005-0000-0000-00000D0D0000}"/>
    <cellStyle name="Total 6 3" xfId="2734" xr:uid="{00000000-0005-0000-0000-00000E0D0000}"/>
    <cellStyle name="Total 6 3 2" xfId="3379" xr:uid="{00000000-0005-0000-0000-00000F0D0000}"/>
    <cellStyle name="Total 6 4" xfId="3376" xr:uid="{00000000-0005-0000-0000-0000100D0000}"/>
    <cellStyle name="Total 7" xfId="2735" xr:uid="{00000000-0005-0000-0000-0000110D0000}"/>
    <cellStyle name="Total 7 2" xfId="2736" xr:uid="{00000000-0005-0000-0000-0000120D0000}"/>
    <cellStyle name="Total 7 2 2" xfId="2737" xr:uid="{00000000-0005-0000-0000-0000130D0000}"/>
    <cellStyle name="Total 7 2 2 2" xfId="3382" xr:uid="{00000000-0005-0000-0000-0000140D0000}"/>
    <cellStyle name="Total 7 2 3" xfId="3381" xr:uid="{00000000-0005-0000-0000-0000150D0000}"/>
    <cellStyle name="Total 7 3" xfId="2738" xr:uid="{00000000-0005-0000-0000-0000160D0000}"/>
    <cellStyle name="Total 7 3 2" xfId="3383" xr:uid="{00000000-0005-0000-0000-0000170D0000}"/>
    <cellStyle name="Total 7 4" xfId="3380" xr:uid="{00000000-0005-0000-0000-0000180D0000}"/>
    <cellStyle name="Total 8" xfId="2739" xr:uid="{00000000-0005-0000-0000-0000190D0000}"/>
    <cellStyle name="Total 8 2" xfId="2740" xr:uid="{00000000-0005-0000-0000-00001A0D0000}"/>
    <cellStyle name="Total 8 2 2" xfId="2741" xr:uid="{00000000-0005-0000-0000-00001B0D0000}"/>
    <cellStyle name="Total 8 2 2 2" xfId="3386" xr:uid="{00000000-0005-0000-0000-00001C0D0000}"/>
    <cellStyle name="Total 8 2 3" xfId="3385" xr:uid="{00000000-0005-0000-0000-00001D0D0000}"/>
    <cellStyle name="Total 8 3" xfId="2742" xr:uid="{00000000-0005-0000-0000-00001E0D0000}"/>
    <cellStyle name="Total 8 3 2" xfId="3387" xr:uid="{00000000-0005-0000-0000-00001F0D0000}"/>
    <cellStyle name="Total 8 4" xfId="3384" xr:uid="{00000000-0005-0000-0000-0000200D0000}"/>
    <cellStyle name="Total 9" xfId="2743" xr:uid="{00000000-0005-0000-0000-0000210D0000}"/>
    <cellStyle name="Total 9 2" xfId="2744" xr:uid="{00000000-0005-0000-0000-0000220D0000}"/>
    <cellStyle name="Total 9 2 2" xfId="2745" xr:uid="{00000000-0005-0000-0000-0000230D0000}"/>
    <cellStyle name="Total 9 2 2 2" xfId="3390" xr:uid="{00000000-0005-0000-0000-0000240D0000}"/>
    <cellStyle name="Total 9 2 3" xfId="3389" xr:uid="{00000000-0005-0000-0000-0000250D0000}"/>
    <cellStyle name="Total 9 3" xfId="2746" xr:uid="{00000000-0005-0000-0000-0000260D0000}"/>
    <cellStyle name="Total 9 3 2" xfId="3391" xr:uid="{00000000-0005-0000-0000-0000270D0000}"/>
    <cellStyle name="Total 9 4" xfId="3388" xr:uid="{00000000-0005-0000-0000-0000280D0000}"/>
    <cellStyle name="totalbold" xfId="2747" xr:uid="{00000000-0005-0000-0000-0000290D0000}"/>
    <cellStyle name="Tusental (0)_pldt" xfId="2748" xr:uid="{00000000-0005-0000-0000-00002A0D0000}"/>
    <cellStyle name="Tusental_pldt" xfId="2749" xr:uid="{00000000-0005-0000-0000-00002B0D0000}"/>
    <cellStyle name="uni" xfId="2750" xr:uid="{00000000-0005-0000-0000-00002C0D0000}"/>
    <cellStyle name="Unit" xfId="2751" xr:uid="{00000000-0005-0000-0000-00002D0D0000}"/>
    <cellStyle name="v" xfId="2752" xr:uid="{00000000-0005-0000-0000-00002E0D0000}"/>
    <cellStyle name="v_APPENDIX-1-29-04-09" xfId="2753" xr:uid="{00000000-0005-0000-0000-00002F0D0000}"/>
    <cellStyle name="v_exclusio-list" xfId="2754" xr:uid="{00000000-0005-0000-0000-0000300D0000}"/>
    <cellStyle name="Valuta (0)_laroux" xfId="2755" xr:uid="{00000000-0005-0000-0000-0000310D0000}"/>
    <cellStyle name="Valuta_laroux" xfId="2756" xr:uid="{00000000-0005-0000-0000-0000320D0000}"/>
    <cellStyle name="Währung [0]_RESULTS" xfId="2757" xr:uid="{00000000-0005-0000-0000-0000330D0000}"/>
    <cellStyle name="Währung_RESULTS" xfId="2758" xr:uid="{00000000-0005-0000-0000-0000340D0000}"/>
    <cellStyle name="Warning Text 10" xfId="2759" xr:uid="{00000000-0005-0000-0000-0000350D0000}"/>
    <cellStyle name="Warning Text 10 2" xfId="2760" xr:uid="{00000000-0005-0000-0000-0000360D0000}"/>
    <cellStyle name="Warning Text 11" xfId="2761" xr:uid="{00000000-0005-0000-0000-0000370D0000}"/>
    <cellStyle name="Warning Text 11 2" xfId="2762" xr:uid="{00000000-0005-0000-0000-0000380D0000}"/>
    <cellStyle name="Warning Text 12" xfId="2763" xr:uid="{00000000-0005-0000-0000-0000390D0000}"/>
    <cellStyle name="Warning Text 12 2" xfId="2764" xr:uid="{00000000-0005-0000-0000-00003A0D0000}"/>
    <cellStyle name="Warning Text 13" xfId="2765" xr:uid="{00000000-0005-0000-0000-00003B0D0000}"/>
    <cellStyle name="Warning Text 13 2" xfId="2766" xr:uid="{00000000-0005-0000-0000-00003C0D0000}"/>
    <cellStyle name="Warning Text 14" xfId="2767" xr:uid="{00000000-0005-0000-0000-00003D0D0000}"/>
    <cellStyle name="Warning Text 14 2" xfId="2768" xr:uid="{00000000-0005-0000-0000-00003E0D0000}"/>
    <cellStyle name="Warning Text 15" xfId="2769" xr:uid="{00000000-0005-0000-0000-00003F0D0000}"/>
    <cellStyle name="Warning Text 15 2" xfId="2770" xr:uid="{00000000-0005-0000-0000-0000400D0000}"/>
    <cellStyle name="Warning Text 16" xfId="2771" xr:uid="{00000000-0005-0000-0000-0000410D0000}"/>
    <cellStyle name="Warning Text 16 2" xfId="2772" xr:uid="{00000000-0005-0000-0000-0000420D0000}"/>
    <cellStyle name="Warning Text 17" xfId="2773" xr:uid="{00000000-0005-0000-0000-0000430D0000}"/>
    <cellStyle name="Warning Text 17 2" xfId="2774" xr:uid="{00000000-0005-0000-0000-0000440D0000}"/>
    <cellStyle name="Warning Text 18" xfId="2775" xr:uid="{00000000-0005-0000-0000-0000450D0000}"/>
    <cellStyle name="Warning Text 18 2" xfId="2776" xr:uid="{00000000-0005-0000-0000-0000460D0000}"/>
    <cellStyle name="Warning Text 19" xfId="2777" xr:uid="{00000000-0005-0000-0000-0000470D0000}"/>
    <cellStyle name="Warning Text 2" xfId="2778" xr:uid="{00000000-0005-0000-0000-0000480D0000}"/>
    <cellStyle name="Warning Text 2 2" xfId="2779" xr:uid="{00000000-0005-0000-0000-0000490D0000}"/>
    <cellStyle name="Warning Text 20" xfId="2780" xr:uid="{00000000-0005-0000-0000-00004A0D0000}"/>
    <cellStyle name="Warning Text 21" xfId="2781" xr:uid="{00000000-0005-0000-0000-00004B0D0000}"/>
    <cellStyle name="Warning Text 22" xfId="2782" xr:uid="{00000000-0005-0000-0000-00004C0D0000}"/>
    <cellStyle name="Warning Text 23" xfId="2783" xr:uid="{00000000-0005-0000-0000-00004D0D0000}"/>
    <cellStyle name="Warning Text 24" xfId="2784" xr:uid="{00000000-0005-0000-0000-00004E0D0000}"/>
    <cellStyle name="Warning Text 25" xfId="2785" xr:uid="{00000000-0005-0000-0000-00004F0D0000}"/>
    <cellStyle name="Warning Text 3" xfId="2786" xr:uid="{00000000-0005-0000-0000-0000500D0000}"/>
    <cellStyle name="Warning Text 3 2" xfId="2787" xr:uid="{00000000-0005-0000-0000-0000510D0000}"/>
    <cellStyle name="Warning Text 4" xfId="2788" xr:uid="{00000000-0005-0000-0000-0000520D0000}"/>
    <cellStyle name="Warning Text 4 2" xfId="2789" xr:uid="{00000000-0005-0000-0000-0000530D0000}"/>
    <cellStyle name="Warning Text 5" xfId="2790" xr:uid="{00000000-0005-0000-0000-0000540D0000}"/>
    <cellStyle name="Warning Text 5 2" xfId="2791" xr:uid="{00000000-0005-0000-0000-0000550D0000}"/>
    <cellStyle name="Warning Text 6" xfId="2792" xr:uid="{00000000-0005-0000-0000-0000560D0000}"/>
    <cellStyle name="Warning Text 6 2" xfId="2793" xr:uid="{00000000-0005-0000-0000-0000570D0000}"/>
    <cellStyle name="Warning Text 7" xfId="2794" xr:uid="{00000000-0005-0000-0000-0000580D0000}"/>
    <cellStyle name="Warning Text 7 2" xfId="2795" xr:uid="{00000000-0005-0000-0000-0000590D0000}"/>
    <cellStyle name="Warning Text 8" xfId="2796" xr:uid="{00000000-0005-0000-0000-00005A0D0000}"/>
    <cellStyle name="Warning Text 8 2" xfId="2797" xr:uid="{00000000-0005-0000-0000-00005B0D0000}"/>
    <cellStyle name="Warning Text 9" xfId="2798" xr:uid="{00000000-0005-0000-0000-00005C0D0000}"/>
    <cellStyle name="Warning Text 9 2" xfId="2799" xr:uid="{00000000-0005-0000-0000-00005D0D0000}"/>
    <cellStyle name="똿뗦먛귟 [0.00]_PRODUCT DETAIL Q1" xfId="2800" xr:uid="{00000000-0005-0000-0000-00005E0D0000}"/>
    <cellStyle name="똿뗦먛귟_PRODUCT DETAIL Q1" xfId="2801" xr:uid="{00000000-0005-0000-0000-00005F0D0000}"/>
    <cellStyle name="믅됞 [0.00]_PRODUCT DETAIL Q1" xfId="2802" xr:uid="{00000000-0005-0000-0000-0000600D0000}"/>
    <cellStyle name="믅됞_PRODUCT DETAIL Q1" xfId="2803" xr:uid="{00000000-0005-0000-0000-0000610D0000}"/>
    <cellStyle name="백분율_HOBONG" xfId="2804" xr:uid="{00000000-0005-0000-0000-0000620D0000}"/>
    <cellStyle name="뷭?_BOOKSHIP" xfId="2805" xr:uid="{00000000-0005-0000-0000-0000630D0000}"/>
    <cellStyle name="콤마 [0]_1202" xfId="2806" xr:uid="{00000000-0005-0000-0000-0000640D0000}"/>
    <cellStyle name="콤마_1202" xfId="2807" xr:uid="{00000000-0005-0000-0000-0000650D0000}"/>
    <cellStyle name="통화 [0]_1202" xfId="2808" xr:uid="{00000000-0005-0000-0000-0000660D0000}"/>
    <cellStyle name="통화_1202" xfId="2809" xr:uid="{00000000-0005-0000-0000-0000670D0000}"/>
    <cellStyle name="표준_(정보부문)월별인원계획" xfId="2810" xr:uid="{00000000-0005-0000-0000-0000680D0000}"/>
    <cellStyle name="常规_Shanghai Raffles Square project--HKP-2002-003-R1" xfId="2811" xr:uid="{00000000-0005-0000-0000-0000690D0000}"/>
    <cellStyle name="桁区切り [0.00]_0098 China Embassy AQ Summary" xfId="2812" xr:uid="{00000000-0005-0000-0000-00006A0D0000}"/>
    <cellStyle name="桁区切り_0098 China Embassy AQ Summary" xfId="2813" xr:uid="{00000000-0005-0000-0000-00006B0D0000}"/>
    <cellStyle name="標準_0098 China Embassy AQ Summary" xfId="2814" xr:uid="{00000000-0005-0000-0000-00006C0D0000}"/>
    <cellStyle name="通貨 [0.00]_0098 China Embassy AQ Summary" xfId="2815" xr:uid="{00000000-0005-0000-0000-00006D0D0000}"/>
    <cellStyle name="通貨_0098 China Embassy AQ Summary" xfId="2816" xr:uid="{00000000-0005-0000-0000-00006E0D0000}"/>
  </cellStyles>
  <dxfs count="5">
    <dxf>
      <font>
        <b val="0"/>
        <condense val="0"/>
        <extend val="0"/>
        <sz val="12"/>
        <color indexed="44"/>
      </font>
    </dxf>
    <dxf>
      <font>
        <condense val="0"/>
        <extend val="0"/>
        <color indexed="9"/>
      </font>
    </dxf>
    <dxf>
      <font>
        <condense val="0"/>
        <extend val="0"/>
        <color auto="1"/>
      </font>
    </dxf>
    <dxf>
      <font>
        <condense val="0"/>
        <extend val="0"/>
        <color auto="1"/>
      </font>
    </dxf>
    <dxf>
      <font>
        <condense val="0"/>
        <extend val="0"/>
        <color auto="1"/>
      </font>
    </dxf>
  </dxfs>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1.xml"/><Relationship Id="rId18" Type="http://schemas.openxmlformats.org/officeDocument/2006/relationships/externalLink" Target="externalLinks/externalLink6.xml"/><Relationship Id="rId26" Type="http://schemas.openxmlformats.org/officeDocument/2006/relationships/externalLink" Target="externalLinks/externalLink14.xml"/><Relationship Id="rId39" Type="http://schemas.openxmlformats.org/officeDocument/2006/relationships/externalLink" Target="externalLinks/externalLink27.xml"/><Relationship Id="rId21" Type="http://schemas.openxmlformats.org/officeDocument/2006/relationships/externalLink" Target="externalLinks/externalLink9.xml"/><Relationship Id="rId34" Type="http://schemas.openxmlformats.org/officeDocument/2006/relationships/externalLink" Target="externalLinks/externalLink22.xml"/><Relationship Id="rId42" Type="http://schemas.openxmlformats.org/officeDocument/2006/relationships/externalLink" Target="externalLinks/externalLink30.xml"/><Relationship Id="rId47" Type="http://schemas.openxmlformats.org/officeDocument/2006/relationships/externalLink" Target="externalLinks/externalLink35.xml"/><Relationship Id="rId50" Type="http://schemas.openxmlformats.org/officeDocument/2006/relationships/externalLink" Target="externalLinks/externalLink38.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externalLink" Target="externalLinks/externalLink4.xml"/><Relationship Id="rId29" Type="http://schemas.openxmlformats.org/officeDocument/2006/relationships/externalLink" Target="externalLinks/externalLink17.xml"/><Relationship Id="rId11" Type="http://schemas.openxmlformats.org/officeDocument/2006/relationships/worksheet" Target="worksheets/sheet11.xml"/><Relationship Id="rId24" Type="http://schemas.openxmlformats.org/officeDocument/2006/relationships/externalLink" Target="externalLinks/externalLink12.xml"/><Relationship Id="rId32" Type="http://schemas.openxmlformats.org/officeDocument/2006/relationships/externalLink" Target="externalLinks/externalLink20.xml"/><Relationship Id="rId37" Type="http://schemas.openxmlformats.org/officeDocument/2006/relationships/externalLink" Target="externalLinks/externalLink25.xml"/><Relationship Id="rId40" Type="http://schemas.openxmlformats.org/officeDocument/2006/relationships/externalLink" Target="externalLinks/externalLink28.xml"/><Relationship Id="rId45" Type="http://schemas.openxmlformats.org/officeDocument/2006/relationships/externalLink" Target="externalLinks/externalLink33.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externalLink" Target="externalLinks/externalLink7.xml"/><Relationship Id="rId31" Type="http://schemas.openxmlformats.org/officeDocument/2006/relationships/externalLink" Target="externalLinks/externalLink19.xml"/><Relationship Id="rId44" Type="http://schemas.openxmlformats.org/officeDocument/2006/relationships/externalLink" Target="externalLinks/externalLink32.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 Id="rId22" Type="http://schemas.openxmlformats.org/officeDocument/2006/relationships/externalLink" Target="externalLinks/externalLink10.xml"/><Relationship Id="rId27" Type="http://schemas.openxmlformats.org/officeDocument/2006/relationships/externalLink" Target="externalLinks/externalLink15.xml"/><Relationship Id="rId30" Type="http://schemas.openxmlformats.org/officeDocument/2006/relationships/externalLink" Target="externalLinks/externalLink18.xml"/><Relationship Id="rId35" Type="http://schemas.openxmlformats.org/officeDocument/2006/relationships/externalLink" Target="externalLinks/externalLink23.xml"/><Relationship Id="rId43" Type="http://schemas.openxmlformats.org/officeDocument/2006/relationships/externalLink" Target="externalLinks/externalLink31.xml"/><Relationship Id="rId48" Type="http://schemas.openxmlformats.org/officeDocument/2006/relationships/externalLink" Target="externalLinks/externalLink36.xml"/><Relationship Id="rId8" Type="http://schemas.openxmlformats.org/officeDocument/2006/relationships/worksheet" Target="worksheets/sheet8.xml"/><Relationship Id="rId51" Type="http://schemas.openxmlformats.org/officeDocument/2006/relationships/externalLink" Target="externalLinks/externalLink39.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externalLink" Target="externalLinks/externalLink5.xml"/><Relationship Id="rId25" Type="http://schemas.openxmlformats.org/officeDocument/2006/relationships/externalLink" Target="externalLinks/externalLink13.xml"/><Relationship Id="rId33" Type="http://schemas.openxmlformats.org/officeDocument/2006/relationships/externalLink" Target="externalLinks/externalLink21.xml"/><Relationship Id="rId38" Type="http://schemas.openxmlformats.org/officeDocument/2006/relationships/externalLink" Target="externalLinks/externalLink26.xml"/><Relationship Id="rId46" Type="http://schemas.openxmlformats.org/officeDocument/2006/relationships/externalLink" Target="externalLinks/externalLink34.xml"/><Relationship Id="rId20" Type="http://schemas.openxmlformats.org/officeDocument/2006/relationships/externalLink" Target="externalLinks/externalLink8.xml"/><Relationship Id="rId41" Type="http://schemas.openxmlformats.org/officeDocument/2006/relationships/externalLink" Target="externalLinks/externalLink29.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externalLink" Target="externalLinks/externalLink3.xml"/><Relationship Id="rId23" Type="http://schemas.openxmlformats.org/officeDocument/2006/relationships/externalLink" Target="externalLinks/externalLink11.xml"/><Relationship Id="rId28" Type="http://schemas.openxmlformats.org/officeDocument/2006/relationships/externalLink" Target="externalLinks/externalLink16.xml"/><Relationship Id="rId36" Type="http://schemas.openxmlformats.org/officeDocument/2006/relationships/externalLink" Target="externalLinks/externalLink24.xml"/><Relationship Id="rId49" Type="http://schemas.openxmlformats.org/officeDocument/2006/relationships/externalLink" Target="externalLinks/externalLink37.xml"/></Relationships>
</file>

<file path=xl/drawings/drawing1.xml><?xml version="1.0" encoding="utf-8"?>
<xdr:wsDr xmlns:xdr="http://schemas.openxmlformats.org/drawingml/2006/spreadsheetDrawing" xmlns:a="http://schemas.openxmlformats.org/drawingml/2006/main">
  <xdr:oneCellAnchor>
    <xdr:from>
      <xdr:col>1</xdr:col>
      <xdr:colOff>1228725</xdr:colOff>
      <xdr:row>36</xdr:row>
      <xdr:rowOff>0</xdr:rowOff>
    </xdr:from>
    <xdr:ext cx="184731" cy="264560"/>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1838325" y="1391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1228725</xdr:colOff>
      <xdr:row>36</xdr:row>
      <xdr:rowOff>0</xdr:rowOff>
    </xdr:from>
    <xdr:ext cx="184731" cy="264560"/>
    <xdr:sp macro="" textlink="">
      <xdr:nvSpPr>
        <xdr:cNvPr id="3" name="TextBox 1">
          <a:extLst>
            <a:ext uri="{FF2B5EF4-FFF2-40B4-BE49-F238E27FC236}">
              <a16:creationId xmlns:a16="http://schemas.microsoft.com/office/drawing/2014/main" id="{00000000-0008-0000-0000-000003000000}"/>
            </a:ext>
          </a:extLst>
        </xdr:cNvPr>
        <xdr:cNvSpPr txBox="1"/>
      </xdr:nvSpPr>
      <xdr:spPr>
        <a:xfrm>
          <a:off x="1838325" y="1391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1228725</xdr:colOff>
      <xdr:row>36</xdr:row>
      <xdr:rowOff>0</xdr:rowOff>
    </xdr:from>
    <xdr:ext cx="184731" cy="264560"/>
    <xdr:sp macro="" textlink="">
      <xdr:nvSpPr>
        <xdr:cNvPr id="4" name="TextBox 1">
          <a:extLst>
            <a:ext uri="{FF2B5EF4-FFF2-40B4-BE49-F238E27FC236}">
              <a16:creationId xmlns:a16="http://schemas.microsoft.com/office/drawing/2014/main" id="{00000000-0008-0000-0000-000004000000}"/>
            </a:ext>
          </a:extLst>
        </xdr:cNvPr>
        <xdr:cNvSpPr txBox="1"/>
      </xdr:nvSpPr>
      <xdr:spPr>
        <a:xfrm>
          <a:off x="1838325" y="1391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1228725</xdr:colOff>
      <xdr:row>36</xdr:row>
      <xdr:rowOff>0</xdr:rowOff>
    </xdr:from>
    <xdr:ext cx="184731" cy="264560"/>
    <xdr:sp macro="" textlink="">
      <xdr:nvSpPr>
        <xdr:cNvPr id="5" name="TextBox 1">
          <a:extLst>
            <a:ext uri="{FF2B5EF4-FFF2-40B4-BE49-F238E27FC236}">
              <a16:creationId xmlns:a16="http://schemas.microsoft.com/office/drawing/2014/main" id="{00000000-0008-0000-0000-000005000000}"/>
            </a:ext>
          </a:extLst>
        </xdr:cNvPr>
        <xdr:cNvSpPr txBox="1"/>
      </xdr:nvSpPr>
      <xdr:spPr>
        <a:xfrm>
          <a:off x="1838325" y="1391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2</xdr:col>
      <xdr:colOff>200025</xdr:colOff>
      <xdr:row>377</xdr:row>
      <xdr:rowOff>0</xdr:rowOff>
    </xdr:from>
    <xdr:to>
      <xdr:col>3</xdr:col>
      <xdr:colOff>255270</xdr:colOff>
      <xdr:row>377</xdr:row>
      <xdr:rowOff>25713</xdr:rowOff>
    </xdr:to>
    <xdr:sp macro="" textlink="">
      <xdr:nvSpPr>
        <xdr:cNvPr id="2" name="Text 19">
          <a:extLst>
            <a:ext uri="{FF2B5EF4-FFF2-40B4-BE49-F238E27FC236}">
              <a16:creationId xmlns:a16="http://schemas.microsoft.com/office/drawing/2014/main" id="{7D9EB0B8-ADF8-1B42-BDF8-0EBFC0B0D61F}"/>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3" name="Text 19">
          <a:extLst>
            <a:ext uri="{FF2B5EF4-FFF2-40B4-BE49-F238E27FC236}">
              <a16:creationId xmlns:a16="http://schemas.microsoft.com/office/drawing/2014/main" id="{C3D87B3C-0FB8-0343-B7BF-FC4CA82C8904}"/>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4" name="Text 19">
          <a:extLst>
            <a:ext uri="{FF2B5EF4-FFF2-40B4-BE49-F238E27FC236}">
              <a16:creationId xmlns:a16="http://schemas.microsoft.com/office/drawing/2014/main" id="{B225419E-E9B5-4640-8340-2453AD8C47D0}"/>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5" name="Text 19">
          <a:extLst>
            <a:ext uri="{FF2B5EF4-FFF2-40B4-BE49-F238E27FC236}">
              <a16:creationId xmlns:a16="http://schemas.microsoft.com/office/drawing/2014/main" id="{896E250C-33BF-BD4D-9295-6892BE6C390D}"/>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6" name="Text 19">
          <a:extLst>
            <a:ext uri="{FF2B5EF4-FFF2-40B4-BE49-F238E27FC236}">
              <a16:creationId xmlns:a16="http://schemas.microsoft.com/office/drawing/2014/main" id="{A8240936-CE74-7444-9558-B7CA50A2073E}"/>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7" name="Text 19">
          <a:extLst>
            <a:ext uri="{FF2B5EF4-FFF2-40B4-BE49-F238E27FC236}">
              <a16:creationId xmlns:a16="http://schemas.microsoft.com/office/drawing/2014/main" id="{E7964A45-A136-F04E-91B7-D03AD83D2CB6}"/>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8" name="Text 19">
          <a:extLst>
            <a:ext uri="{FF2B5EF4-FFF2-40B4-BE49-F238E27FC236}">
              <a16:creationId xmlns:a16="http://schemas.microsoft.com/office/drawing/2014/main" id="{DBC035F2-7868-2348-9EC6-3A5E8FA63653}"/>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9" name="Text 19">
          <a:extLst>
            <a:ext uri="{FF2B5EF4-FFF2-40B4-BE49-F238E27FC236}">
              <a16:creationId xmlns:a16="http://schemas.microsoft.com/office/drawing/2014/main" id="{B63E0DCE-9A02-3840-8454-D716C32622D8}"/>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10" name="Text 19">
          <a:extLst>
            <a:ext uri="{FF2B5EF4-FFF2-40B4-BE49-F238E27FC236}">
              <a16:creationId xmlns:a16="http://schemas.microsoft.com/office/drawing/2014/main" id="{DA9B8F3E-BA08-D044-95C2-79BCA5D7BCA0}"/>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11" name="Text 19">
          <a:extLst>
            <a:ext uri="{FF2B5EF4-FFF2-40B4-BE49-F238E27FC236}">
              <a16:creationId xmlns:a16="http://schemas.microsoft.com/office/drawing/2014/main" id="{82714C92-85B4-1147-94BB-1173F005866D}"/>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12" name="Text 19">
          <a:extLst>
            <a:ext uri="{FF2B5EF4-FFF2-40B4-BE49-F238E27FC236}">
              <a16:creationId xmlns:a16="http://schemas.microsoft.com/office/drawing/2014/main" id="{B2A0F77D-D9C6-3B49-8EA3-CD941E969B23}"/>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13" name="Text 19">
          <a:extLst>
            <a:ext uri="{FF2B5EF4-FFF2-40B4-BE49-F238E27FC236}">
              <a16:creationId xmlns:a16="http://schemas.microsoft.com/office/drawing/2014/main" id="{A4CD4FC2-24B2-9E4C-AF26-70CDE32E2A0C}"/>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14" name="Text 19">
          <a:extLst>
            <a:ext uri="{FF2B5EF4-FFF2-40B4-BE49-F238E27FC236}">
              <a16:creationId xmlns:a16="http://schemas.microsoft.com/office/drawing/2014/main" id="{032C2F4C-9697-9E45-A208-739D73183241}"/>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15" name="Text 19">
          <a:extLst>
            <a:ext uri="{FF2B5EF4-FFF2-40B4-BE49-F238E27FC236}">
              <a16:creationId xmlns:a16="http://schemas.microsoft.com/office/drawing/2014/main" id="{EE261885-D894-224A-9AE2-74836C8BC483}"/>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16" name="Text 19">
          <a:extLst>
            <a:ext uri="{FF2B5EF4-FFF2-40B4-BE49-F238E27FC236}">
              <a16:creationId xmlns:a16="http://schemas.microsoft.com/office/drawing/2014/main" id="{39CFA94F-7922-9849-B045-65075BDAD436}"/>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17" name="Text 19">
          <a:extLst>
            <a:ext uri="{FF2B5EF4-FFF2-40B4-BE49-F238E27FC236}">
              <a16:creationId xmlns:a16="http://schemas.microsoft.com/office/drawing/2014/main" id="{158D95C3-6BEB-694B-A16D-0192FB271A78}"/>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18" name="Text 19">
          <a:extLst>
            <a:ext uri="{FF2B5EF4-FFF2-40B4-BE49-F238E27FC236}">
              <a16:creationId xmlns:a16="http://schemas.microsoft.com/office/drawing/2014/main" id="{F16EBD8B-3B12-5B46-8956-0E11675D40EF}"/>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19" name="Text 19">
          <a:extLst>
            <a:ext uri="{FF2B5EF4-FFF2-40B4-BE49-F238E27FC236}">
              <a16:creationId xmlns:a16="http://schemas.microsoft.com/office/drawing/2014/main" id="{0B7C9F86-6602-B34C-9EC0-0CF912BFCD2C}"/>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20" name="Text 19">
          <a:extLst>
            <a:ext uri="{FF2B5EF4-FFF2-40B4-BE49-F238E27FC236}">
              <a16:creationId xmlns:a16="http://schemas.microsoft.com/office/drawing/2014/main" id="{5CFC9A72-DAD7-D444-A4B8-3E86E9289658}"/>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21" name="Text 19">
          <a:extLst>
            <a:ext uri="{FF2B5EF4-FFF2-40B4-BE49-F238E27FC236}">
              <a16:creationId xmlns:a16="http://schemas.microsoft.com/office/drawing/2014/main" id="{9B173ECD-C99B-E348-8C51-A801BD09585F}"/>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22" name="Text 19">
          <a:extLst>
            <a:ext uri="{FF2B5EF4-FFF2-40B4-BE49-F238E27FC236}">
              <a16:creationId xmlns:a16="http://schemas.microsoft.com/office/drawing/2014/main" id="{8AE66651-F92F-0D4C-9544-5F299655B0C0}"/>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23" name="Text 19">
          <a:extLst>
            <a:ext uri="{FF2B5EF4-FFF2-40B4-BE49-F238E27FC236}">
              <a16:creationId xmlns:a16="http://schemas.microsoft.com/office/drawing/2014/main" id="{56F9C966-DFEC-6246-9DE9-E53A6CFFACFD}"/>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24" name="Text 19">
          <a:extLst>
            <a:ext uri="{FF2B5EF4-FFF2-40B4-BE49-F238E27FC236}">
              <a16:creationId xmlns:a16="http://schemas.microsoft.com/office/drawing/2014/main" id="{1ACDFEC3-51CA-7E43-84CD-B490C4156CBB}"/>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25" name="Text 19">
          <a:extLst>
            <a:ext uri="{FF2B5EF4-FFF2-40B4-BE49-F238E27FC236}">
              <a16:creationId xmlns:a16="http://schemas.microsoft.com/office/drawing/2014/main" id="{644B72CA-382C-974A-A7CF-0B56DB8F8683}"/>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26" name="Text 19">
          <a:extLst>
            <a:ext uri="{FF2B5EF4-FFF2-40B4-BE49-F238E27FC236}">
              <a16:creationId xmlns:a16="http://schemas.microsoft.com/office/drawing/2014/main" id="{9F9AB70B-441A-5348-BE0D-45D5826C3779}"/>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27" name="Text 19">
          <a:extLst>
            <a:ext uri="{FF2B5EF4-FFF2-40B4-BE49-F238E27FC236}">
              <a16:creationId xmlns:a16="http://schemas.microsoft.com/office/drawing/2014/main" id="{1394F785-E349-7548-A9FB-2A23DA0BCBFE}"/>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28" name="Text 19">
          <a:extLst>
            <a:ext uri="{FF2B5EF4-FFF2-40B4-BE49-F238E27FC236}">
              <a16:creationId xmlns:a16="http://schemas.microsoft.com/office/drawing/2014/main" id="{B7A14349-F055-3C45-8657-B36A936354D2}"/>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29" name="Text 19">
          <a:extLst>
            <a:ext uri="{FF2B5EF4-FFF2-40B4-BE49-F238E27FC236}">
              <a16:creationId xmlns:a16="http://schemas.microsoft.com/office/drawing/2014/main" id="{4B794AF4-B338-9940-883C-229A0D14FE4B}"/>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30" name="Text 19">
          <a:extLst>
            <a:ext uri="{FF2B5EF4-FFF2-40B4-BE49-F238E27FC236}">
              <a16:creationId xmlns:a16="http://schemas.microsoft.com/office/drawing/2014/main" id="{8F109E5B-767D-3F44-AC21-32C0774A1A70}"/>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31" name="Text 19">
          <a:extLst>
            <a:ext uri="{FF2B5EF4-FFF2-40B4-BE49-F238E27FC236}">
              <a16:creationId xmlns:a16="http://schemas.microsoft.com/office/drawing/2014/main" id="{3579EAE6-2399-2842-80FF-D0720E2EC96C}"/>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32" name="Text 19">
          <a:extLst>
            <a:ext uri="{FF2B5EF4-FFF2-40B4-BE49-F238E27FC236}">
              <a16:creationId xmlns:a16="http://schemas.microsoft.com/office/drawing/2014/main" id="{59DB26EE-B011-6046-9D20-9753360A0680}"/>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33" name="Text 19">
          <a:extLst>
            <a:ext uri="{FF2B5EF4-FFF2-40B4-BE49-F238E27FC236}">
              <a16:creationId xmlns:a16="http://schemas.microsoft.com/office/drawing/2014/main" id="{6A8790B5-D516-1B4E-A3D5-9E1FEA3AA862}"/>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34" name="Text 19">
          <a:extLst>
            <a:ext uri="{FF2B5EF4-FFF2-40B4-BE49-F238E27FC236}">
              <a16:creationId xmlns:a16="http://schemas.microsoft.com/office/drawing/2014/main" id="{8D458614-D0BC-BA44-820C-D54D75D2860C}"/>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35" name="Text 19">
          <a:extLst>
            <a:ext uri="{FF2B5EF4-FFF2-40B4-BE49-F238E27FC236}">
              <a16:creationId xmlns:a16="http://schemas.microsoft.com/office/drawing/2014/main" id="{C04FD24D-26BD-F644-8388-252080CABE44}"/>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36" name="Text 19">
          <a:extLst>
            <a:ext uri="{FF2B5EF4-FFF2-40B4-BE49-F238E27FC236}">
              <a16:creationId xmlns:a16="http://schemas.microsoft.com/office/drawing/2014/main" id="{58146442-FF06-1C45-AD9D-63D47F40C3A6}"/>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37" name="Text 19">
          <a:extLst>
            <a:ext uri="{FF2B5EF4-FFF2-40B4-BE49-F238E27FC236}">
              <a16:creationId xmlns:a16="http://schemas.microsoft.com/office/drawing/2014/main" id="{48DF2658-867D-C34B-9A56-48F985C26EE3}"/>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38" name="Text 19">
          <a:extLst>
            <a:ext uri="{FF2B5EF4-FFF2-40B4-BE49-F238E27FC236}">
              <a16:creationId xmlns:a16="http://schemas.microsoft.com/office/drawing/2014/main" id="{A8948DB2-6756-2641-B64A-CE6A60964C89}"/>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39" name="Text 19">
          <a:extLst>
            <a:ext uri="{FF2B5EF4-FFF2-40B4-BE49-F238E27FC236}">
              <a16:creationId xmlns:a16="http://schemas.microsoft.com/office/drawing/2014/main" id="{07A0ED5F-CF53-9C4F-8B16-B752FFA58DFD}"/>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40" name="Text 19">
          <a:extLst>
            <a:ext uri="{FF2B5EF4-FFF2-40B4-BE49-F238E27FC236}">
              <a16:creationId xmlns:a16="http://schemas.microsoft.com/office/drawing/2014/main" id="{23B6EB6A-5D89-1040-B677-21A0EDEBCF36}"/>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41" name="Text 19">
          <a:extLst>
            <a:ext uri="{FF2B5EF4-FFF2-40B4-BE49-F238E27FC236}">
              <a16:creationId xmlns:a16="http://schemas.microsoft.com/office/drawing/2014/main" id="{6FF9DEAC-25A9-C547-8C77-0B93E620A3CF}"/>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42" name="Text 19">
          <a:extLst>
            <a:ext uri="{FF2B5EF4-FFF2-40B4-BE49-F238E27FC236}">
              <a16:creationId xmlns:a16="http://schemas.microsoft.com/office/drawing/2014/main" id="{C2151185-5548-364A-B7A2-111158511C40}"/>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43" name="Text 19">
          <a:extLst>
            <a:ext uri="{FF2B5EF4-FFF2-40B4-BE49-F238E27FC236}">
              <a16:creationId xmlns:a16="http://schemas.microsoft.com/office/drawing/2014/main" id="{14C529F8-82BF-154B-83C6-9532ADFE5520}"/>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44" name="Text 19">
          <a:extLst>
            <a:ext uri="{FF2B5EF4-FFF2-40B4-BE49-F238E27FC236}">
              <a16:creationId xmlns:a16="http://schemas.microsoft.com/office/drawing/2014/main" id="{CAE920A6-C57D-6047-84E2-EA356F448D96}"/>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45" name="Text 19">
          <a:extLst>
            <a:ext uri="{FF2B5EF4-FFF2-40B4-BE49-F238E27FC236}">
              <a16:creationId xmlns:a16="http://schemas.microsoft.com/office/drawing/2014/main" id="{F5DF0C79-FDC3-BE42-BB38-EE52BF0D3542}"/>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46" name="Text 19">
          <a:extLst>
            <a:ext uri="{FF2B5EF4-FFF2-40B4-BE49-F238E27FC236}">
              <a16:creationId xmlns:a16="http://schemas.microsoft.com/office/drawing/2014/main" id="{21B3E4B7-85C8-C249-947C-A439DFFF6B4F}"/>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47" name="Text 19">
          <a:extLst>
            <a:ext uri="{FF2B5EF4-FFF2-40B4-BE49-F238E27FC236}">
              <a16:creationId xmlns:a16="http://schemas.microsoft.com/office/drawing/2014/main" id="{775AE62E-7197-874F-9177-A1A72D47F852}"/>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48" name="Text 19">
          <a:extLst>
            <a:ext uri="{FF2B5EF4-FFF2-40B4-BE49-F238E27FC236}">
              <a16:creationId xmlns:a16="http://schemas.microsoft.com/office/drawing/2014/main" id="{D5A76D0B-5797-5644-BEC8-B8501E50F338}"/>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49" name="Text 19">
          <a:extLst>
            <a:ext uri="{FF2B5EF4-FFF2-40B4-BE49-F238E27FC236}">
              <a16:creationId xmlns:a16="http://schemas.microsoft.com/office/drawing/2014/main" id="{3719DE1C-2629-B04D-B044-72FEDAA0BBAA}"/>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50" name="Text 19">
          <a:extLst>
            <a:ext uri="{FF2B5EF4-FFF2-40B4-BE49-F238E27FC236}">
              <a16:creationId xmlns:a16="http://schemas.microsoft.com/office/drawing/2014/main" id="{C956E92C-7D4D-6E49-A452-6E03E8D223F3}"/>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51" name="Text 19">
          <a:extLst>
            <a:ext uri="{FF2B5EF4-FFF2-40B4-BE49-F238E27FC236}">
              <a16:creationId xmlns:a16="http://schemas.microsoft.com/office/drawing/2014/main" id="{E7AE9020-2E64-7A4D-A23A-158ED165DA7F}"/>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52" name="Text 19">
          <a:extLst>
            <a:ext uri="{FF2B5EF4-FFF2-40B4-BE49-F238E27FC236}">
              <a16:creationId xmlns:a16="http://schemas.microsoft.com/office/drawing/2014/main" id="{2D6B08D6-5323-514B-A806-A2D388A08681}"/>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53" name="Text 19">
          <a:extLst>
            <a:ext uri="{FF2B5EF4-FFF2-40B4-BE49-F238E27FC236}">
              <a16:creationId xmlns:a16="http://schemas.microsoft.com/office/drawing/2014/main" id="{9FB1BF35-D3CB-6A4C-B5D3-FF1125C43107}"/>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54" name="Text 19">
          <a:extLst>
            <a:ext uri="{FF2B5EF4-FFF2-40B4-BE49-F238E27FC236}">
              <a16:creationId xmlns:a16="http://schemas.microsoft.com/office/drawing/2014/main" id="{DB0B112C-EF1B-A74C-8C23-C0E8C0557B6D}"/>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55" name="Text 19">
          <a:extLst>
            <a:ext uri="{FF2B5EF4-FFF2-40B4-BE49-F238E27FC236}">
              <a16:creationId xmlns:a16="http://schemas.microsoft.com/office/drawing/2014/main" id="{2F895CAD-A9FA-E045-A167-2526E2A113C0}"/>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56" name="Text 19">
          <a:extLst>
            <a:ext uri="{FF2B5EF4-FFF2-40B4-BE49-F238E27FC236}">
              <a16:creationId xmlns:a16="http://schemas.microsoft.com/office/drawing/2014/main" id="{A1A3E343-A3B0-134E-9972-60830BC169ED}"/>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57" name="Text 19">
          <a:extLst>
            <a:ext uri="{FF2B5EF4-FFF2-40B4-BE49-F238E27FC236}">
              <a16:creationId xmlns:a16="http://schemas.microsoft.com/office/drawing/2014/main" id="{B9B86A6E-1291-8549-B1AB-FF9CDC715D78}"/>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58" name="Text 19">
          <a:extLst>
            <a:ext uri="{FF2B5EF4-FFF2-40B4-BE49-F238E27FC236}">
              <a16:creationId xmlns:a16="http://schemas.microsoft.com/office/drawing/2014/main" id="{D9FEEBA7-FACF-A84A-A830-E115349776B4}"/>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59" name="Text 19">
          <a:extLst>
            <a:ext uri="{FF2B5EF4-FFF2-40B4-BE49-F238E27FC236}">
              <a16:creationId xmlns:a16="http://schemas.microsoft.com/office/drawing/2014/main" id="{91F88432-9F1B-4C41-88A2-C6932922B1EC}"/>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60" name="Text 19">
          <a:extLst>
            <a:ext uri="{FF2B5EF4-FFF2-40B4-BE49-F238E27FC236}">
              <a16:creationId xmlns:a16="http://schemas.microsoft.com/office/drawing/2014/main" id="{0E03F5D0-67C5-704F-B920-DF22F7079725}"/>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61" name="Text 19">
          <a:extLst>
            <a:ext uri="{FF2B5EF4-FFF2-40B4-BE49-F238E27FC236}">
              <a16:creationId xmlns:a16="http://schemas.microsoft.com/office/drawing/2014/main" id="{3D93240E-C0EA-5746-9F73-BD0C8EEC3D1B}"/>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62" name="Text 19">
          <a:extLst>
            <a:ext uri="{FF2B5EF4-FFF2-40B4-BE49-F238E27FC236}">
              <a16:creationId xmlns:a16="http://schemas.microsoft.com/office/drawing/2014/main" id="{B3EA76A9-D7F1-8A43-9A40-592DC4F8BF18}"/>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63" name="Text 19">
          <a:extLst>
            <a:ext uri="{FF2B5EF4-FFF2-40B4-BE49-F238E27FC236}">
              <a16:creationId xmlns:a16="http://schemas.microsoft.com/office/drawing/2014/main" id="{6F008798-CA2F-654C-BADB-056BC83A1711}"/>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64" name="Text 19">
          <a:extLst>
            <a:ext uri="{FF2B5EF4-FFF2-40B4-BE49-F238E27FC236}">
              <a16:creationId xmlns:a16="http://schemas.microsoft.com/office/drawing/2014/main" id="{AEF8EB2B-5EAC-6D46-A40E-13DA3D638445}"/>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65" name="Text 19">
          <a:extLst>
            <a:ext uri="{FF2B5EF4-FFF2-40B4-BE49-F238E27FC236}">
              <a16:creationId xmlns:a16="http://schemas.microsoft.com/office/drawing/2014/main" id="{A2BE4F56-64C4-2943-8704-9CE967611134}"/>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66" name="Text 19">
          <a:extLst>
            <a:ext uri="{FF2B5EF4-FFF2-40B4-BE49-F238E27FC236}">
              <a16:creationId xmlns:a16="http://schemas.microsoft.com/office/drawing/2014/main" id="{6C13D7DA-4CE0-5A4F-A92E-B36AE1C525B1}"/>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67" name="Text 19">
          <a:extLst>
            <a:ext uri="{FF2B5EF4-FFF2-40B4-BE49-F238E27FC236}">
              <a16:creationId xmlns:a16="http://schemas.microsoft.com/office/drawing/2014/main" id="{C959CF0E-579F-C741-8324-2652650DEADB}"/>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68" name="Text 19">
          <a:extLst>
            <a:ext uri="{FF2B5EF4-FFF2-40B4-BE49-F238E27FC236}">
              <a16:creationId xmlns:a16="http://schemas.microsoft.com/office/drawing/2014/main" id="{7FD5F433-CC99-EC44-ACD4-699AA475482F}"/>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69" name="Text 19">
          <a:extLst>
            <a:ext uri="{FF2B5EF4-FFF2-40B4-BE49-F238E27FC236}">
              <a16:creationId xmlns:a16="http://schemas.microsoft.com/office/drawing/2014/main" id="{5536C3B3-F6E2-6E42-8F4D-1A72E06DA11A}"/>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70" name="Text 19">
          <a:extLst>
            <a:ext uri="{FF2B5EF4-FFF2-40B4-BE49-F238E27FC236}">
              <a16:creationId xmlns:a16="http://schemas.microsoft.com/office/drawing/2014/main" id="{D8163C1B-489F-7045-AD11-9F67F8561F3B}"/>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71" name="Text 19">
          <a:extLst>
            <a:ext uri="{FF2B5EF4-FFF2-40B4-BE49-F238E27FC236}">
              <a16:creationId xmlns:a16="http://schemas.microsoft.com/office/drawing/2014/main" id="{F695A4B2-0622-3A4E-BD76-C8742FE72875}"/>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72" name="Text 19">
          <a:extLst>
            <a:ext uri="{FF2B5EF4-FFF2-40B4-BE49-F238E27FC236}">
              <a16:creationId xmlns:a16="http://schemas.microsoft.com/office/drawing/2014/main" id="{C0EE870C-9894-EE4C-9946-07095B9B50A1}"/>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73" name="Text 19">
          <a:extLst>
            <a:ext uri="{FF2B5EF4-FFF2-40B4-BE49-F238E27FC236}">
              <a16:creationId xmlns:a16="http://schemas.microsoft.com/office/drawing/2014/main" id="{B74577A6-D04F-5341-ABF0-27D6A4619123}"/>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74" name="Text 19">
          <a:extLst>
            <a:ext uri="{FF2B5EF4-FFF2-40B4-BE49-F238E27FC236}">
              <a16:creationId xmlns:a16="http://schemas.microsoft.com/office/drawing/2014/main" id="{6B3FCC77-E81D-5B4B-A47D-C2D47EF1CD71}"/>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75" name="Text 19">
          <a:extLst>
            <a:ext uri="{FF2B5EF4-FFF2-40B4-BE49-F238E27FC236}">
              <a16:creationId xmlns:a16="http://schemas.microsoft.com/office/drawing/2014/main" id="{3104D618-3DDB-CB47-9C7C-79BF51C993D4}"/>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76" name="Text 19">
          <a:extLst>
            <a:ext uri="{FF2B5EF4-FFF2-40B4-BE49-F238E27FC236}">
              <a16:creationId xmlns:a16="http://schemas.microsoft.com/office/drawing/2014/main" id="{F8218B04-4242-3846-A58B-04000991BCEC}"/>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77" name="Text 19">
          <a:extLst>
            <a:ext uri="{FF2B5EF4-FFF2-40B4-BE49-F238E27FC236}">
              <a16:creationId xmlns:a16="http://schemas.microsoft.com/office/drawing/2014/main" id="{566F685E-F970-0E40-AC14-947B8B3D4DC6}"/>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78" name="Text 19">
          <a:extLst>
            <a:ext uri="{FF2B5EF4-FFF2-40B4-BE49-F238E27FC236}">
              <a16:creationId xmlns:a16="http://schemas.microsoft.com/office/drawing/2014/main" id="{35E31A96-AB50-664C-BC3D-AA75FAB104D5}"/>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79" name="Text 19">
          <a:extLst>
            <a:ext uri="{FF2B5EF4-FFF2-40B4-BE49-F238E27FC236}">
              <a16:creationId xmlns:a16="http://schemas.microsoft.com/office/drawing/2014/main" id="{822CABE4-E9CF-9B46-AD40-6C8CA7E12066}"/>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25713</xdr:rowOff>
    </xdr:to>
    <xdr:sp macro="" textlink="">
      <xdr:nvSpPr>
        <xdr:cNvPr id="80" name="Text 19">
          <a:extLst>
            <a:ext uri="{FF2B5EF4-FFF2-40B4-BE49-F238E27FC236}">
              <a16:creationId xmlns:a16="http://schemas.microsoft.com/office/drawing/2014/main" id="{78A37723-2F96-7F4A-8AF5-32D022F37871}"/>
            </a:ext>
          </a:extLst>
        </xdr:cNvPr>
        <xdr:cNvSpPr txBox="1">
          <a:spLocks noChangeArrowheads="1"/>
        </xdr:cNvSpPr>
      </xdr:nvSpPr>
      <xdr:spPr bwMode="auto">
        <a:xfrm>
          <a:off x="4911725" y="96215200"/>
          <a:ext cx="62674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81" name="Text 19">
          <a:extLst>
            <a:ext uri="{FF2B5EF4-FFF2-40B4-BE49-F238E27FC236}">
              <a16:creationId xmlns:a16="http://schemas.microsoft.com/office/drawing/2014/main" id="{CC74ACD6-F28A-6F4A-85B6-3E0C471F875A}"/>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82" name="Text 19">
          <a:extLst>
            <a:ext uri="{FF2B5EF4-FFF2-40B4-BE49-F238E27FC236}">
              <a16:creationId xmlns:a16="http://schemas.microsoft.com/office/drawing/2014/main" id="{5005CCE1-F3EF-9041-BA5D-844265FF1CDF}"/>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83" name="Text 19">
          <a:extLst>
            <a:ext uri="{FF2B5EF4-FFF2-40B4-BE49-F238E27FC236}">
              <a16:creationId xmlns:a16="http://schemas.microsoft.com/office/drawing/2014/main" id="{C9FA8E3B-1901-3A46-B291-4FF5F030738B}"/>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84" name="Text 19">
          <a:extLst>
            <a:ext uri="{FF2B5EF4-FFF2-40B4-BE49-F238E27FC236}">
              <a16:creationId xmlns:a16="http://schemas.microsoft.com/office/drawing/2014/main" id="{6EF6B903-3A47-6D43-9DB9-F8B72967DAC3}"/>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85" name="Text 19">
          <a:extLst>
            <a:ext uri="{FF2B5EF4-FFF2-40B4-BE49-F238E27FC236}">
              <a16:creationId xmlns:a16="http://schemas.microsoft.com/office/drawing/2014/main" id="{6F216295-2457-154F-A843-FCBE518FE4EB}"/>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86" name="Text 19">
          <a:extLst>
            <a:ext uri="{FF2B5EF4-FFF2-40B4-BE49-F238E27FC236}">
              <a16:creationId xmlns:a16="http://schemas.microsoft.com/office/drawing/2014/main" id="{0042655E-658E-8B43-AEF9-B4FB233AD0BA}"/>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87" name="Text 19">
          <a:extLst>
            <a:ext uri="{FF2B5EF4-FFF2-40B4-BE49-F238E27FC236}">
              <a16:creationId xmlns:a16="http://schemas.microsoft.com/office/drawing/2014/main" id="{5C3F622E-C0C5-8F43-B663-8ECFCC52D696}"/>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88" name="Text 19">
          <a:extLst>
            <a:ext uri="{FF2B5EF4-FFF2-40B4-BE49-F238E27FC236}">
              <a16:creationId xmlns:a16="http://schemas.microsoft.com/office/drawing/2014/main" id="{757DA04A-3DEB-1349-BAB8-34486508909A}"/>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89" name="Text 19">
          <a:extLst>
            <a:ext uri="{FF2B5EF4-FFF2-40B4-BE49-F238E27FC236}">
              <a16:creationId xmlns:a16="http://schemas.microsoft.com/office/drawing/2014/main" id="{65A74028-351B-4F43-A076-40F696F93D2F}"/>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90" name="Text 19">
          <a:extLst>
            <a:ext uri="{FF2B5EF4-FFF2-40B4-BE49-F238E27FC236}">
              <a16:creationId xmlns:a16="http://schemas.microsoft.com/office/drawing/2014/main" id="{F43DB7DA-0018-E84A-9DCE-CDE13CB76A36}"/>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91" name="Text 19">
          <a:extLst>
            <a:ext uri="{FF2B5EF4-FFF2-40B4-BE49-F238E27FC236}">
              <a16:creationId xmlns:a16="http://schemas.microsoft.com/office/drawing/2014/main" id="{316B13B1-FB9C-BF49-8315-C5D43E3679B3}"/>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92" name="Text 19">
          <a:extLst>
            <a:ext uri="{FF2B5EF4-FFF2-40B4-BE49-F238E27FC236}">
              <a16:creationId xmlns:a16="http://schemas.microsoft.com/office/drawing/2014/main" id="{98051680-B4F6-7042-8A9D-7F4448243A5A}"/>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93" name="Text 19">
          <a:extLst>
            <a:ext uri="{FF2B5EF4-FFF2-40B4-BE49-F238E27FC236}">
              <a16:creationId xmlns:a16="http://schemas.microsoft.com/office/drawing/2014/main" id="{819589F0-544B-F14F-B4C2-100E00E563CA}"/>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94" name="Text 19">
          <a:extLst>
            <a:ext uri="{FF2B5EF4-FFF2-40B4-BE49-F238E27FC236}">
              <a16:creationId xmlns:a16="http://schemas.microsoft.com/office/drawing/2014/main" id="{6FAD8B97-052E-6746-816A-A7E15B3D397D}"/>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95" name="Text 19">
          <a:extLst>
            <a:ext uri="{FF2B5EF4-FFF2-40B4-BE49-F238E27FC236}">
              <a16:creationId xmlns:a16="http://schemas.microsoft.com/office/drawing/2014/main" id="{5B0CF3C1-8938-8E4D-B223-CD3CC930554E}"/>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96" name="Text 19">
          <a:extLst>
            <a:ext uri="{FF2B5EF4-FFF2-40B4-BE49-F238E27FC236}">
              <a16:creationId xmlns:a16="http://schemas.microsoft.com/office/drawing/2014/main" id="{75DC708E-90FA-B942-B293-564146D46046}"/>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97" name="Text 19">
          <a:extLst>
            <a:ext uri="{FF2B5EF4-FFF2-40B4-BE49-F238E27FC236}">
              <a16:creationId xmlns:a16="http://schemas.microsoft.com/office/drawing/2014/main" id="{4BB72DA3-0857-FB49-9021-B140042800BE}"/>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98" name="Text 19">
          <a:extLst>
            <a:ext uri="{FF2B5EF4-FFF2-40B4-BE49-F238E27FC236}">
              <a16:creationId xmlns:a16="http://schemas.microsoft.com/office/drawing/2014/main" id="{59C61F19-F6E6-4940-8AB2-99A1BC9F2A5B}"/>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99" name="Text 19">
          <a:extLst>
            <a:ext uri="{FF2B5EF4-FFF2-40B4-BE49-F238E27FC236}">
              <a16:creationId xmlns:a16="http://schemas.microsoft.com/office/drawing/2014/main" id="{2F49065B-D43B-CA43-BA39-8307FDBED475}"/>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00" name="Text 19">
          <a:extLst>
            <a:ext uri="{FF2B5EF4-FFF2-40B4-BE49-F238E27FC236}">
              <a16:creationId xmlns:a16="http://schemas.microsoft.com/office/drawing/2014/main" id="{D691EA9D-063A-2B47-9068-62773469849B}"/>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01" name="Text 19">
          <a:extLst>
            <a:ext uri="{FF2B5EF4-FFF2-40B4-BE49-F238E27FC236}">
              <a16:creationId xmlns:a16="http://schemas.microsoft.com/office/drawing/2014/main" id="{3B080F94-53B1-8C42-9174-93676FFD5AD9}"/>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02" name="Text 19">
          <a:extLst>
            <a:ext uri="{FF2B5EF4-FFF2-40B4-BE49-F238E27FC236}">
              <a16:creationId xmlns:a16="http://schemas.microsoft.com/office/drawing/2014/main" id="{DC3D3B01-170D-7645-9F6C-493F9CED469D}"/>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03" name="Text 19">
          <a:extLst>
            <a:ext uri="{FF2B5EF4-FFF2-40B4-BE49-F238E27FC236}">
              <a16:creationId xmlns:a16="http://schemas.microsoft.com/office/drawing/2014/main" id="{36A3B1DB-3AB2-0E4D-83AD-EDC7A60E7071}"/>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04" name="Text 19">
          <a:extLst>
            <a:ext uri="{FF2B5EF4-FFF2-40B4-BE49-F238E27FC236}">
              <a16:creationId xmlns:a16="http://schemas.microsoft.com/office/drawing/2014/main" id="{DFCE0CAF-4592-7B47-A452-EE3781F27EDF}"/>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05" name="Text 19">
          <a:extLst>
            <a:ext uri="{FF2B5EF4-FFF2-40B4-BE49-F238E27FC236}">
              <a16:creationId xmlns:a16="http://schemas.microsoft.com/office/drawing/2014/main" id="{318325B7-2557-F542-A4A1-1B08C4985573}"/>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06" name="Text 19">
          <a:extLst>
            <a:ext uri="{FF2B5EF4-FFF2-40B4-BE49-F238E27FC236}">
              <a16:creationId xmlns:a16="http://schemas.microsoft.com/office/drawing/2014/main" id="{F6ECF127-7AF0-F247-80B0-C4912F76C627}"/>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07" name="Text 19">
          <a:extLst>
            <a:ext uri="{FF2B5EF4-FFF2-40B4-BE49-F238E27FC236}">
              <a16:creationId xmlns:a16="http://schemas.microsoft.com/office/drawing/2014/main" id="{C0EDE6C9-05E9-AC4C-A0F7-D9349DD866CE}"/>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08" name="Text 19">
          <a:extLst>
            <a:ext uri="{FF2B5EF4-FFF2-40B4-BE49-F238E27FC236}">
              <a16:creationId xmlns:a16="http://schemas.microsoft.com/office/drawing/2014/main" id="{A2D7C267-8549-4F47-916E-8F32DE1E72EA}"/>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09" name="Text 19">
          <a:extLst>
            <a:ext uri="{FF2B5EF4-FFF2-40B4-BE49-F238E27FC236}">
              <a16:creationId xmlns:a16="http://schemas.microsoft.com/office/drawing/2014/main" id="{DBFD2821-7CBD-9746-910B-784E73F6A505}"/>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10" name="Text 19">
          <a:extLst>
            <a:ext uri="{FF2B5EF4-FFF2-40B4-BE49-F238E27FC236}">
              <a16:creationId xmlns:a16="http://schemas.microsoft.com/office/drawing/2014/main" id="{AEC4343D-E823-3649-8E3F-17F4AFD3CC8F}"/>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11" name="Text 19">
          <a:extLst>
            <a:ext uri="{FF2B5EF4-FFF2-40B4-BE49-F238E27FC236}">
              <a16:creationId xmlns:a16="http://schemas.microsoft.com/office/drawing/2014/main" id="{0517067B-3716-3B46-9E42-ED5CE595521C}"/>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12" name="Text 19">
          <a:extLst>
            <a:ext uri="{FF2B5EF4-FFF2-40B4-BE49-F238E27FC236}">
              <a16:creationId xmlns:a16="http://schemas.microsoft.com/office/drawing/2014/main" id="{E3235438-267F-DA40-BB2C-1403398E314F}"/>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13" name="Text 19">
          <a:extLst>
            <a:ext uri="{FF2B5EF4-FFF2-40B4-BE49-F238E27FC236}">
              <a16:creationId xmlns:a16="http://schemas.microsoft.com/office/drawing/2014/main" id="{659258F5-E3F6-074C-B849-5E0AA9862528}"/>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14" name="Text 19">
          <a:extLst>
            <a:ext uri="{FF2B5EF4-FFF2-40B4-BE49-F238E27FC236}">
              <a16:creationId xmlns:a16="http://schemas.microsoft.com/office/drawing/2014/main" id="{45ABCDF9-B8A0-B442-8D8C-62FB1DF531DD}"/>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15" name="Text 19">
          <a:extLst>
            <a:ext uri="{FF2B5EF4-FFF2-40B4-BE49-F238E27FC236}">
              <a16:creationId xmlns:a16="http://schemas.microsoft.com/office/drawing/2014/main" id="{4B258D44-A6E3-5F4C-B33E-E4B3D39AF122}"/>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16" name="Text 19">
          <a:extLst>
            <a:ext uri="{FF2B5EF4-FFF2-40B4-BE49-F238E27FC236}">
              <a16:creationId xmlns:a16="http://schemas.microsoft.com/office/drawing/2014/main" id="{0A6AF18B-52BC-6940-9A5E-7837E476EAF1}"/>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17" name="Text 19">
          <a:extLst>
            <a:ext uri="{FF2B5EF4-FFF2-40B4-BE49-F238E27FC236}">
              <a16:creationId xmlns:a16="http://schemas.microsoft.com/office/drawing/2014/main" id="{513490E0-A3E9-D145-B17F-0DE77CD07693}"/>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18" name="Text 19">
          <a:extLst>
            <a:ext uri="{FF2B5EF4-FFF2-40B4-BE49-F238E27FC236}">
              <a16:creationId xmlns:a16="http://schemas.microsoft.com/office/drawing/2014/main" id="{FC555CE2-5180-BB43-8CFB-A1FB6063DC39}"/>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19" name="Text 19">
          <a:extLst>
            <a:ext uri="{FF2B5EF4-FFF2-40B4-BE49-F238E27FC236}">
              <a16:creationId xmlns:a16="http://schemas.microsoft.com/office/drawing/2014/main" id="{5800AB9E-037C-9949-8853-D7DCBE58CA7D}"/>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20" name="Text 19">
          <a:extLst>
            <a:ext uri="{FF2B5EF4-FFF2-40B4-BE49-F238E27FC236}">
              <a16:creationId xmlns:a16="http://schemas.microsoft.com/office/drawing/2014/main" id="{E340F089-7DA4-684B-8928-76E4C277FAB0}"/>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21" name="Text 19">
          <a:extLst>
            <a:ext uri="{FF2B5EF4-FFF2-40B4-BE49-F238E27FC236}">
              <a16:creationId xmlns:a16="http://schemas.microsoft.com/office/drawing/2014/main" id="{556E3AD7-8B50-354E-B93F-1C532E194920}"/>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22" name="Text 19">
          <a:extLst>
            <a:ext uri="{FF2B5EF4-FFF2-40B4-BE49-F238E27FC236}">
              <a16:creationId xmlns:a16="http://schemas.microsoft.com/office/drawing/2014/main" id="{C6EE0BAE-8FF0-6447-905C-0C377D693F43}"/>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23" name="Text 19">
          <a:extLst>
            <a:ext uri="{FF2B5EF4-FFF2-40B4-BE49-F238E27FC236}">
              <a16:creationId xmlns:a16="http://schemas.microsoft.com/office/drawing/2014/main" id="{C4EAD7CD-40B5-AB4B-978B-F5C7B67DBD92}"/>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24" name="Text 19">
          <a:extLst>
            <a:ext uri="{FF2B5EF4-FFF2-40B4-BE49-F238E27FC236}">
              <a16:creationId xmlns:a16="http://schemas.microsoft.com/office/drawing/2014/main" id="{472073F9-275E-C546-9E4F-69326B9078C8}"/>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25" name="Text 19">
          <a:extLst>
            <a:ext uri="{FF2B5EF4-FFF2-40B4-BE49-F238E27FC236}">
              <a16:creationId xmlns:a16="http://schemas.microsoft.com/office/drawing/2014/main" id="{170A2D33-C221-2648-9995-90B1A7EEDFDB}"/>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26" name="Text 19">
          <a:extLst>
            <a:ext uri="{FF2B5EF4-FFF2-40B4-BE49-F238E27FC236}">
              <a16:creationId xmlns:a16="http://schemas.microsoft.com/office/drawing/2014/main" id="{5154E7CE-BAB8-CF47-903C-0BA2F1C3BC13}"/>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27" name="Text 19">
          <a:extLst>
            <a:ext uri="{FF2B5EF4-FFF2-40B4-BE49-F238E27FC236}">
              <a16:creationId xmlns:a16="http://schemas.microsoft.com/office/drawing/2014/main" id="{73D2F6AF-F3A8-D64E-8584-20F1AA073853}"/>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28" name="Text 19">
          <a:extLst>
            <a:ext uri="{FF2B5EF4-FFF2-40B4-BE49-F238E27FC236}">
              <a16:creationId xmlns:a16="http://schemas.microsoft.com/office/drawing/2014/main" id="{986EE2D9-43DB-5742-83D1-9C24F8741647}"/>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29" name="Text 19">
          <a:extLst>
            <a:ext uri="{FF2B5EF4-FFF2-40B4-BE49-F238E27FC236}">
              <a16:creationId xmlns:a16="http://schemas.microsoft.com/office/drawing/2014/main" id="{2ACCD5DC-685A-9641-AC6B-7EBF036937A7}"/>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30" name="Text 19">
          <a:extLst>
            <a:ext uri="{FF2B5EF4-FFF2-40B4-BE49-F238E27FC236}">
              <a16:creationId xmlns:a16="http://schemas.microsoft.com/office/drawing/2014/main" id="{86EA54D7-20A5-1845-A777-28D578ADCCE0}"/>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31" name="Text 19">
          <a:extLst>
            <a:ext uri="{FF2B5EF4-FFF2-40B4-BE49-F238E27FC236}">
              <a16:creationId xmlns:a16="http://schemas.microsoft.com/office/drawing/2014/main" id="{B0D26D2C-ADAB-ED41-B975-A71BBD6448E0}"/>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32" name="Text 19">
          <a:extLst>
            <a:ext uri="{FF2B5EF4-FFF2-40B4-BE49-F238E27FC236}">
              <a16:creationId xmlns:a16="http://schemas.microsoft.com/office/drawing/2014/main" id="{34B38224-17D7-4748-AA4F-0F00B9271B4C}"/>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33" name="Text 19">
          <a:extLst>
            <a:ext uri="{FF2B5EF4-FFF2-40B4-BE49-F238E27FC236}">
              <a16:creationId xmlns:a16="http://schemas.microsoft.com/office/drawing/2014/main" id="{046FB3CF-24E3-1742-AC83-38AB80142386}"/>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34" name="Text 19">
          <a:extLst>
            <a:ext uri="{FF2B5EF4-FFF2-40B4-BE49-F238E27FC236}">
              <a16:creationId xmlns:a16="http://schemas.microsoft.com/office/drawing/2014/main" id="{481E8393-90ED-6149-BDD2-5D7779CCAA4A}"/>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35" name="Text 19">
          <a:extLst>
            <a:ext uri="{FF2B5EF4-FFF2-40B4-BE49-F238E27FC236}">
              <a16:creationId xmlns:a16="http://schemas.microsoft.com/office/drawing/2014/main" id="{028B517D-BBEC-1340-BED3-12429A949A30}"/>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36" name="Text 19">
          <a:extLst>
            <a:ext uri="{FF2B5EF4-FFF2-40B4-BE49-F238E27FC236}">
              <a16:creationId xmlns:a16="http://schemas.microsoft.com/office/drawing/2014/main" id="{537ECC37-B876-1A45-92A5-FB11E325C684}"/>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37" name="Text 19">
          <a:extLst>
            <a:ext uri="{FF2B5EF4-FFF2-40B4-BE49-F238E27FC236}">
              <a16:creationId xmlns:a16="http://schemas.microsoft.com/office/drawing/2014/main" id="{C0B59AD2-2E0C-5B46-BA50-8824EC02E705}"/>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38" name="Text 19">
          <a:extLst>
            <a:ext uri="{FF2B5EF4-FFF2-40B4-BE49-F238E27FC236}">
              <a16:creationId xmlns:a16="http://schemas.microsoft.com/office/drawing/2014/main" id="{60747D17-D6F2-0642-B61A-B2270704106B}"/>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39" name="Text 19">
          <a:extLst>
            <a:ext uri="{FF2B5EF4-FFF2-40B4-BE49-F238E27FC236}">
              <a16:creationId xmlns:a16="http://schemas.microsoft.com/office/drawing/2014/main" id="{5FE8B390-F5BB-F348-A543-1FACD443B0AE}"/>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40" name="Text 19">
          <a:extLst>
            <a:ext uri="{FF2B5EF4-FFF2-40B4-BE49-F238E27FC236}">
              <a16:creationId xmlns:a16="http://schemas.microsoft.com/office/drawing/2014/main" id="{7EAE670A-B020-7243-83EE-635CDBF74B48}"/>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41" name="Text 19">
          <a:extLst>
            <a:ext uri="{FF2B5EF4-FFF2-40B4-BE49-F238E27FC236}">
              <a16:creationId xmlns:a16="http://schemas.microsoft.com/office/drawing/2014/main" id="{FDAC0912-6955-0F40-9B94-EEFEDF9601FA}"/>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42" name="Text 19">
          <a:extLst>
            <a:ext uri="{FF2B5EF4-FFF2-40B4-BE49-F238E27FC236}">
              <a16:creationId xmlns:a16="http://schemas.microsoft.com/office/drawing/2014/main" id="{D053D1B2-93A5-764A-BECA-A72188EC0E2D}"/>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43" name="Text 19">
          <a:extLst>
            <a:ext uri="{FF2B5EF4-FFF2-40B4-BE49-F238E27FC236}">
              <a16:creationId xmlns:a16="http://schemas.microsoft.com/office/drawing/2014/main" id="{D37004EC-6CF3-424E-A495-B9107ADAFBF2}"/>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44" name="Text 19">
          <a:extLst>
            <a:ext uri="{FF2B5EF4-FFF2-40B4-BE49-F238E27FC236}">
              <a16:creationId xmlns:a16="http://schemas.microsoft.com/office/drawing/2014/main" id="{5B0AF53D-1C29-3F49-810D-1B91B7BF80E3}"/>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45" name="Text 19">
          <a:extLst>
            <a:ext uri="{FF2B5EF4-FFF2-40B4-BE49-F238E27FC236}">
              <a16:creationId xmlns:a16="http://schemas.microsoft.com/office/drawing/2014/main" id="{78F6B6A5-2434-1F4F-AAF3-36EBD1D62559}"/>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46" name="Text 19">
          <a:extLst>
            <a:ext uri="{FF2B5EF4-FFF2-40B4-BE49-F238E27FC236}">
              <a16:creationId xmlns:a16="http://schemas.microsoft.com/office/drawing/2014/main" id="{9C3E0371-9BB2-CC4E-84D4-99E9BBA0078D}"/>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47" name="Text 19">
          <a:extLst>
            <a:ext uri="{FF2B5EF4-FFF2-40B4-BE49-F238E27FC236}">
              <a16:creationId xmlns:a16="http://schemas.microsoft.com/office/drawing/2014/main" id="{E956474D-FF25-074A-A0C5-1BE47C2519BC}"/>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48" name="Text 19">
          <a:extLst>
            <a:ext uri="{FF2B5EF4-FFF2-40B4-BE49-F238E27FC236}">
              <a16:creationId xmlns:a16="http://schemas.microsoft.com/office/drawing/2014/main" id="{4646AFB7-EE23-9148-8098-5893A9493AF5}"/>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49" name="Text 19">
          <a:extLst>
            <a:ext uri="{FF2B5EF4-FFF2-40B4-BE49-F238E27FC236}">
              <a16:creationId xmlns:a16="http://schemas.microsoft.com/office/drawing/2014/main" id="{B451E6A6-DADC-2045-B9CC-9B18B43690E0}"/>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50" name="Text 19">
          <a:extLst>
            <a:ext uri="{FF2B5EF4-FFF2-40B4-BE49-F238E27FC236}">
              <a16:creationId xmlns:a16="http://schemas.microsoft.com/office/drawing/2014/main" id="{BAC0B9C6-6BA8-7D4E-AFB7-3804450513D5}"/>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51" name="Text 19">
          <a:extLst>
            <a:ext uri="{FF2B5EF4-FFF2-40B4-BE49-F238E27FC236}">
              <a16:creationId xmlns:a16="http://schemas.microsoft.com/office/drawing/2014/main" id="{0EAD7EC0-057B-2B41-8B4C-60E03F4D04EE}"/>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52" name="Text 19">
          <a:extLst>
            <a:ext uri="{FF2B5EF4-FFF2-40B4-BE49-F238E27FC236}">
              <a16:creationId xmlns:a16="http://schemas.microsoft.com/office/drawing/2014/main" id="{7E65ED53-66C7-7042-97F9-7272282B0C85}"/>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53" name="Text 19">
          <a:extLst>
            <a:ext uri="{FF2B5EF4-FFF2-40B4-BE49-F238E27FC236}">
              <a16:creationId xmlns:a16="http://schemas.microsoft.com/office/drawing/2014/main" id="{2B167373-5B7D-8449-926A-120D22FE8E3D}"/>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54" name="Text 19">
          <a:extLst>
            <a:ext uri="{FF2B5EF4-FFF2-40B4-BE49-F238E27FC236}">
              <a16:creationId xmlns:a16="http://schemas.microsoft.com/office/drawing/2014/main" id="{7B5029F8-30CA-EA43-AE40-CF0043EAF176}"/>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55" name="Text 19">
          <a:extLst>
            <a:ext uri="{FF2B5EF4-FFF2-40B4-BE49-F238E27FC236}">
              <a16:creationId xmlns:a16="http://schemas.microsoft.com/office/drawing/2014/main" id="{C01FCCEE-3F11-3745-98D5-F0715A25488E}"/>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56" name="Text 19">
          <a:extLst>
            <a:ext uri="{FF2B5EF4-FFF2-40B4-BE49-F238E27FC236}">
              <a16:creationId xmlns:a16="http://schemas.microsoft.com/office/drawing/2014/main" id="{705C278F-DA18-7A41-B5F1-D73448526207}"/>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57" name="Text 19">
          <a:extLst>
            <a:ext uri="{FF2B5EF4-FFF2-40B4-BE49-F238E27FC236}">
              <a16:creationId xmlns:a16="http://schemas.microsoft.com/office/drawing/2014/main" id="{26FFEAD0-2BBF-DC4B-BBBB-FA7DE725FFCA}"/>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58" name="Text 19">
          <a:extLst>
            <a:ext uri="{FF2B5EF4-FFF2-40B4-BE49-F238E27FC236}">
              <a16:creationId xmlns:a16="http://schemas.microsoft.com/office/drawing/2014/main" id="{223B84BD-04ED-9B46-ABD6-EBD9C81BDBAC}"/>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255270</xdr:colOff>
      <xdr:row>377</xdr:row>
      <xdr:rowOff>41511</xdr:rowOff>
    </xdr:to>
    <xdr:sp macro="" textlink="">
      <xdr:nvSpPr>
        <xdr:cNvPr id="159" name="Text 19">
          <a:extLst>
            <a:ext uri="{FF2B5EF4-FFF2-40B4-BE49-F238E27FC236}">
              <a16:creationId xmlns:a16="http://schemas.microsoft.com/office/drawing/2014/main" id="{922876A1-8B6F-3344-805B-9158D5E7AB86}"/>
            </a:ext>
          </a:extLst>
        </xdr:cNvPr>
        <xdr:cNvSpPr txBox="1">
          <a:spLocks noChangeArrowheads="1"/>
        </xdr:cNvSpPr>
      </xdr:nvSpPr>
      <xdr:spPr bwMode="auto">
        <a:xfrm>
          <a:off x="4911725" y="96215200"/>
          <a:ext cx="62674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60" name="Text 19">
          <a:extLst>
            <a:ext uri="{FF2B5EF4-FFF2-40B4-BE49-F238E27FC236}">
              <a16:creationId xmlns:a16="http://schemas.microsoft.com/office/drawing/2014/main" id="{5771090A-62AF-C841-B374-52D656C0A393}"/>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61" name="Text 19">
          <a:extLst>
            <a:ext uri="{FF2B5EF4-FFF2-40B4-BE49-F238E27FC236}">
              <a16:creationId xmlns:a16="http://schemas.microsoft.com/office/drawing/2014/main" id="{D9C25C12-AFDC-4147-BA64-2BD472F3D3D6}"/>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62" name="Text 19">
          <a:extLst>
            <a:ext uri="{FF2B5EF4-FFF2-40B4-BE49-F238E27FC236}">
              <a16:creationId xmlns:a16="http://schemas.microsoft.com/office/drawing/2014/main" id="{860C860A-AC39-4C44-A522-9BB1517F5B53}"/>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63" name="Text 19">
          <a:extLst>
            <a:ext uri="{FF2B5EF4-FFF2-40B4-BE49-F238E27FC236}">
              <a16:creationId xmlns:a16="http://schemas.microsoft.com/office/drawing/2014/main" id="{F4D89DDB-FB99-6745-AC06-B9582A83E037}"/>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64" name="Text 19">
          <a:extLst>
            <a:ext uri="{FF2B5EF4-FFF2-40B4-BE49-F238E27FC236}">
              <a16:creationId xmlns:a16="http://schemas.microsoft.com/office/drawing/2014/main" id="{E33AE1EE-DA87-744D-A282-7177B6074202}"/>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65" name="Text 19">
          <a:extLst>
            <a:ext uri="{FF2B5EF4-FFF2-40B4-BE49-F238E27FC236}">
              <a16:creationId xmlns:a16="http://schemas.microsoft.com/office/drawing/2014/main" id="{A72177DA-48BD-894A-9543-38EB7AB019B1}"/>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66" name="Text 19">
          <a:extLst>
            <a:ext uri="{FF2B5EF4-FFF2-40B4-BE49-F238E27FC236}">
              <a16:creationId xmlns:a16="http://schemas.microsoft.com/office/drawing/2014/main" id="{ECDD1D3D-2E2F-F541-BFC9-25EE080BA9A1}"/>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67" name="Text 19">
          <a:extLst>
            <a:ext uri="{FF2B5EF4-FFF2-40B4-BE49-F238E27FC236}">
              <a16:creationId xmlns:a16="http://schemas.microsoft.com/office/drawing/2014/main" id="{AE853A5D-85E8-D141-839E-E5409B5FCA30}"/>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68" name="Text 19">
          <a:extLst>
            <a:ext uri="{FF2B5EF4-FFF2-40B4-BE49-F238E27FC236}">
              <a16:creationId xmlns:a16="http://schemas.microsoft.com/office/drawing/2014/main" id="{711089C5-B152-8A4C-B1AF-052C55BAA2E0}"/>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69" name="Text 19">
          <a:extLst>
            <a:ext uri="{FF2B5EF4-FFF2-40B4-BE49-F238E27FC236}">
              <a16:creationId xmlns:a16="http://schemas.microsoft.com/office/drawing/2014/main" id="{A634B64B-3739-2F40-AEDE-3491DDAB6DB2}"/>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70" name="Text 19">
          <a:extLst>
            <a:ext uri="{FF2B5EF4-FFF2-40B4-BE49-F238E27FC236}">
              <a16:creationId xmlns:a16="http://schemas.microsoft.com/office/drawing/2014/main" id="{5E1775D1-7964-294C-919B-AF65BE0A18A6}"/>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71" name="Text 19">
          <a:extLst>
            <a:ext uri="{FF2B5EF4-FFF2-40B4-BE49-F238E27FC236}">
              <a16:creationId xmlns:a16="http://schemas.microsoft.com/office/drawing/2014/main" id="{F982C903-3BDC-CF43-B0E2-5CAE30D793E4}"/>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72" name="Text 19">
          <a:extLst>
            <a:ext uri="{FF2B5EF4-FFF2-40B4-BE49-F238E27FC236}">
              <a16:creationId xmlns:a16="http://schemas.microsoft.com/office/drawing/2014/main" id="{626963F7-DD66-2741-9D7D-BC2D7705B613}"/>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73" name="Text 19">
          <a:extLst>
            <a:ext uri="{FF2B5EF4-FFF2-40B4-BE49-F238E27FC236}">
              <a16:creationId xmlns:a16="http://schemas.microsoft.com/office/drawing/2014/main" id="{2F327C65-FC67-D94E-8EE4-E077CBC5F134}"/>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74" name="Text 19">
          <a:extLst>
            <a:ext uri="{FF2B5EF4-FFF2-40B4-BE49-F238E27FC236}">
              <a16:creationId xmlns:a16="http://schemas.microsoft.com/office/drawing/2014/main" id="{8722A07B-19B9-C24D-B3DC-E1C2CB807224}"/>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75" name="Text 19">
          <a:extLst>
            <a:ext uri="{FF2B5EF4-FFF2-40B4-BE49-F238E27FC236}">
              <a16:creationId xmlns:a16="http://schemas.microsoft.com/office/drawing/2014/main" id="{55D01EC4-B0E1-7546-A305-23B7C7FB5A0E}"/>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76" name="Text 19">
          <a:extLst>
            <a:ext uri="{FF2B5EF4-FFF2-40B4-BE49-F238E27FC236}">
              <a16:creationId xmlns:a16="http://schemas.microsoft.com/office/drawing/2014/main" id="{B6BD5932-B692-474A-B67D-A72B82C7BF60}"/>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77" name="Text 19">
          <a:extLst>
            <a:ext uri="{FF2B5EF4-FFF2-40B4-BE49-F238E27FC236}">
              <a16:creationId xmlns:a16="http://schemas.microsoft.com/office/drawing/2014/main" id="{526A1310-846F-E148-8620-6ADAB8B8F51B}"/>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78" name="Text 19">
          <a:extLst>
            <a:ext uri="{FF2B5EF4-FFF2-40B4-BE49-F238E27FC236}">
              <a16:creationId xmlns:a16="http://schemas.microsoft.com/office/drawing/2014/main" id="{A3576516-AD78-9847-AEB9-2627A4618410}"/>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79" name="Text 19">
          <a:extLst>
            <a:ext uri="{FF2B5EF4-FFF2-40B4-BE49-F238E27FC236}">
              <a16:creationId xmlns:a16="http://schemas.microsoft.com/office/drawing/2014/main" id="{7DD8A002-F1A5-8646-8FBB-167EC98662B9}"/>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80" name="Text 19">
          <a:extLst>
            <a:ext uri="{FF2B5EF4-FFF2-40B4-BE49-F238E27FC236}">
              <a16:creationId xmlns:a16="http://schemas.microsoft.com/office/drawing/2014/main" id="{55CDD257-92EB-7046-9199-80582EFC7173}"/>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81" name="Text 19">
          <a:extLst>
            <a:ext uri="{FF2B5EF4-FFF2-40B4-BE49-F238E27FC236}">
              <a16:creationId xmlns:a16="http://schemas.microsoft.com/office/drawing/2014/main" id="{B0AABF38-DBFC-B54A-8BB8-4F3335322A5F}"/>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82" name="Text 19">
          <a:extLst>
            <a:ext uri="{FF2B5EF4-FFF2-40B4-BE49-F238E27FC236}">
              <a16:creationId xmlns:a16="http://schemas.microsoft.com/office/drawing/2014/main" id="{997E291E-71F6-244D-93C1-E3D496B4548C}"/>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83" name="Text 19">
          <a:extLst>
            <a:ext uri="{FF2B5EF4-FFF2-40B4-BE49-F238E27FC236}">
              <a16:creationId xmlns:a16="http://schemas.microsoft.com/office/drawing/2014/main" id="{89234DD0-B2E7-DD47-922A-A82E369CFC6B}"/>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84" name="Text 19">
          <a:extLst>
            <a:ext uri="{FF2B5EF4-FFF2-40B4-BE49-F238E27FC236}">
              <a16:creationId xmlns:a16="http://schemas.microsoft.com/office/drawing/2014/main" id="{1C2ED8EB-21FE-CF45-A8C2-577D01657A8D}"/>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85" name="Text 19">
          <a:extLst>
            <a:ext uri="{FF2B5EF4-FFF2-40B4-BE49-F238E27FC236}">
              <a16:creationId xmlns:a16="http://schemas.microsoft.com/office/drawing/2014/main" id="{00FB9F1E-218E-B649-A868-2F9C8B8037A8}"/>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86" name="Text 19">
          <a:extLst>
            <a:ext uri="{FF2B5EF4-FFF2-40B4-BE49-F238E27FC236}">
              <a16:creationId xmlns:a16="http://schemas.microsoft.com/office/drawing/2014/main" id="{2CDD215E-58AB-FC44-A74B-FD416B2FE33F}"/>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87" name="Text 19">
          <a:extLst>
            <a:ext uri="{FF2B5EF4-FFF2-40B4-BE49-F238E27FC236}">
              <a16:creationId xmlns:a16="http://schemas.microsoft.com/office/drawing/2014/main" id="{84A93ED4-D912-6247-9EBB-9EAF93F818AA}"/>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88" name="Text 19">
          <a:extLst>
            <a:ext uri="{FF2B5EF4-FFF2-40B4-BE49-F238E27FC236}">
              <a16:creationId xmlns:a16="http://schemas.microsoft.com/office/drawing/2014/main" id="{E98302B9-F0F3-6346-84C7-CD68B03BFEE0}"/>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89" name="Text 19">
          <a:extLst>
            <a:ext uri="{FF2B5EF4-FFF2-40B4-BE49-F238E27FC236}">
              <a16:creationId xmlns:a16="http://schemas.microsoft.com/office/drawing/2014/main" id="{1C8B274B-626D-A542-B3C7-DC5E7FD215E1}"/>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90" name="Text 19">
          <a:extLst>
            <a:ext uri="{FF2B5EF4-FFF2-40B4-BE49-F238E27FC236}">
              <a16:creationId xmlns:a16="http://schemas.microsoft.com/office/drawing/2014/main" id="{EE0C7130-970A-4E49-9845-F1492BFD0958}"/>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91" name="Text 19">
          <a:extLst>
            <a:ext uri="{FF2B5EF4-FFF2-40B4-BE49-F238E27FC236}">
              <a16:creationId xmlns:a16="http://schemas.microsoft.com/office/drawing/2014/main" id="{75AF2B40-C718-D046-AE49-E9B95112A917}"/>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92" name="Text 19">
          <a:extLst>
            <a:ext uri="{FF2B5EF4-FFF2-40B4-BE49-F238E27FC236}">
              <a16:creationId xmlns:a16="http://schemas.microsoft.com/office/drawing/2014/main" id="{89620632-314F-1043-A500-18726F7D77E6}"/>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93" name="Text 19">
          <a:extLst>
            <a:ext uri="{FF2B5EF4-FFF2-40B4-BE49-F238E27FC236}">
              <a16:creationId xmlns:a16="http://schemas.microsoft.com/office/drawing/2014/main" id="{6B6AB0B8-E5AD-A945-B17A-350E832C6DC8}"/>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94" name="Text 19">
          <a:extLst>
            <a:ext uri="{FF2B5EF4-FFF2-40B4-BE49-F238E27FC236}">
              <a16:creationId xmlns:a16="http://schemas.microsoft.com/office/drawing/2014/main" id="{A90ED469-082A-BE4D-A38D-B7FF54C7A506}"/>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95" name="Text 19">
          <a:extLst>
            <a:ext uri="{FF2B5EF4-FFF2-40B4-BE49-F238E27FC236}">
              <a16:creationId xmlns:a16="http://schemas.microsoft.com/office/drawing/2014/main" id="{7BCFF7BA-DBA4-7844-83E2-2B2EF480E8D3}"/>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96" name="Text 19">
          <a:extLst>
            <a:ext uri="{FF2B5EF4-FFF2-40B4-BE49-F238E27FC236}">
              <a16:creationId xmlns:a16="http://schemas.microsoft.com/office/drawing/2014/main" id="{E880CF5E-72A2-1D48-BC06-D54E5468DBF1}"/>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97" name="Text 19">
          <a:extLst>
            <a:ext uri="{FF2B5EF4-FFF2-40B4-BE49-F238E27FC236}">
              <a16:creationId xmlns:a16="http://schemas.microsoft.com/office/drawing/2014/main" id="{B16C783B-12FD-FC42-9E2E-E2289701B0C1}"/>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98" name="Text 19">
          <a:extLst>
            <a:ext uri="{FF2B5EF4-FFF2-40B4-BE49-F238E27FC236}">
              <a16:creationId xmlns:a16="http://schemas.microsoft.com/office/drawing/2014/main" id="{CF937568-ADEF-8F4F-BC8D-61CAC89BDE7B}"/>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199" name="Text 19">
          <a:extLst>
            <a:ext uri="{FF2B5EF4-FFF2-40B4-BE49-F238E27FC236}">
              <a16:creationId xmlns:a16="http://schemas.microsoft.com/office/drawing/2014/main" id="{693154BD-C083-C842-8848-A9AB5D93F0E7}"/>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00" name="Text 19">
          <a:extLst>
            <a:ext uri="{FF2B5EF4-FFF2-40B4-BE49-F238E27FC236}">
              <a16:creationId xmlns:a16="http://schemas.microsoft.com/office/drawing/2014/main" id="{40EF7CA5-08B5-0940-8EF4-50FF1CE6272A}"/>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01" name="Text 19">
          <a:extLst>
            <a:ext uri="{FF2B5EF4-FFF2-40B4-BE49-F238E27FC236}">
              <a16:creationId xmlns:a16="http://schemas.microsoft.com/office/drawing/2014/main" id="{644ACF1A-A3AF-1C4D-BE0F-0808A287E647}"/>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02" name="Text 19">
          <a:extLst>
            <a:ext uri="{FF2B5EF4-FFF2-40B4-BE49-F238E27FC236}">
              <a16:creationId xmlns:a16="http://schemas.microsoft.com/office/drawing/2014/main" id="{562A0C05-30B3-F64C-9111-848D9844A0DD}"/>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03" name="Text 19">
          <a:extLst>
            <a:ext uri="{FF2B5EF4-FFF2-40B4-BE49-F238E27FC236}">
              <a16:creationId xmlns:a16="http://schemas.microsoft.com/office/drawing/2014/main" id="{CB9064DE-D65D-E14D-954A-5FBA15A30BB2}"/>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04" name="Text 19">
          <a:extLst>
            <a:ext uri="{FF2B5EF4-FFF2-40B4-BE49-F238E27FC236}">
              <a16:creationId xmlns:a16="http://schemas.microsoft.com/office/drawing/2014/main" id="{B1AE7FFE-F22A-2B47-AD4C-C7502FC4D362}"/>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05" name="Text 19">
          <a:extLst>
            <a:ext uri="{FF2B5EF4-FFF2-40B4-BE49-F238E27FC236}">
              <a16:creationId xmlns:a16="http://schemas.microsoft.com/office/drawing/2014/main" id="{13883DD9-06C8-E64D-B064-5F2039EE9431}"/>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06" name="Text 19">
          <a:extLst>
            <a:ext uri="{FF2B5EF4-FFF2-40B4-BE49-F238E27FC236}">
              <a16:creationId xmlns:a16="http://schemas.microsoft.com/office/drawing/2014/main" id="{3685AC60-64ED-9B4F-95DE-D86A1F1C2D7B}"/>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07" name="Text 19">
          <a:extLst>
            <a:ext uri="{FF2B5EF4-FFF2-40B4-BE49-F238E27FC236}">
              <a16:creationId xmlns:a16="http://schemas.microsoft.com/office/drawing/2014/main" id="{3C608B1D-D11D-8743-9618-39F4421F1199}"/>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08" name="Text 19">
          <a:extLst>
            <a:ext uri="{FF2B5EF4-FFF2-40B4-BE49-F238E27FC236}">
              <a16:creationId xmlns:a16="http://schemas.microsoft.com/office/drawing/2014/main" id="{11F2A04A-F868-D447-A9DE-1737CA4EEA69}"/>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09" name="Text 19">
          <a:extLst>
            <a:ext uri="{FF2B5EF4-FFF2-40B4-BE49-F238E27FC236}">
              <a16:creationId xmlns:a16="http://schemas.microsoft.com/office/drawing/2014/main" id="{637E98A5-D833-8144-8303-F9027C743B13}"/>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10" name="Text 19">
          <a:extLst>
            <a:ext uri="{FF2B5EF4-FFF2-40B4-BE49-F238E27FC236}">
              <a16:creationId xmlns:a16="http://schemas.microsoft.com/office/drawing/2014/main" id="{02831CF2-D1F8-0E41-BBC2-C1F232B1CF91}"/>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11" name="Text 19">
          <a:extLst>
            <a:ext uri="{FF2B5EF4-FFF2-40B4-BE49-F238E27FC236}">
              <a16:creationId xmlns:a16="http://schemas.microsoft.com/office/drawing/2014/main" id="{E4EC98BF-5FCB-6848-A272-BE3C61A15E8A}"/>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12" name="Text 19">
          <a:extLst>
            <a:ext uri="{FF2B5EF4-FFF2-40B4-BE49-F238E27FC236}">
              <a16:creationId xmlns:a16="http://schemas.microsoft.com/office/drawing/2014/main" id="{7ED1E3D4-B214-4F42-8617-C6A23BEB56B0}"/>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13" name="Text 19">
          <a:extLst>
            <a:ext uri="{FF2B5EF4-FFF2-40B4-BE49-F238E27FC236}">
              <a16:creationId xmlns:a16="http://schemas.microsoft.com/office/drawing/2014/main" id="{D2E46B5D-167E-9241-9455-97749F1D2177}"/>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14" name="Text 19">
          <a:extLst>
            <a:ext uri="{FF2B5EF4-FFF2-40B4-BE49-F238E27FC236}">
              <a16:creationId xmlns:a16="http://schemas.microsoft.com/office/drawing/2014/main" id="{E0932569-F7C5-E143-A745-D3025CDB5C83}"/>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15" name="Text 19">
          <a:extLst>
            <a:ext uri="{FF2B5EF4-FFF2-40B4-BE49-F238E27FC236}">
              <a16:creationId xmlns:a16="http://schemas.microsoft.com/office/drawing/2014/main" id="{2C79C82A-2D4A-D94C-BC53-88CEB63719AA}"/>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16" name="Text 19">
          <a:extLst>
            <a:ext uri="{FF2B5EF4-FFF2-40B4-BE49-F238E27FC236}">
              <a16:creationId xmlns:a16="http://schemas.microsoft.com/office/drawing/2014/main" id="{07BFF7D8-9C16-7240-B842-851F6A332413}"/>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17" name="Text 19">
          <a:extLst>
            <a:ext uri="{FF2B5EF4-FFF2-40B4-BE49-F238E27FC236}">
              <a16:creationId xmlns:a16="http://schemas.microsoft.com/office/drawing/2014/main" id="{BF148C04-7CEA-4448-A39D-025A14ADC966}"/>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18" name="Text 19">
          <a:extLst>
            <a:ext uri="{FF2B5EF4-FFF2-40B4-BE49-F238E27FC236}">
              <a16:creationId xmlns:a16="http://schemas.microsoft.com/office/drawing/2014/main" id="{016225C3-E09E-8C40-8B88-11B8FE861298}"/>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19" name="Text 19">
          <a:extLst>
            <a:ext uri="{FF2B5EF4-FFF2-40B4-BE49-F238E27FC236}">
              <a16:creationId xmlns:a16="http://schemas.microsoft.com/office/drawing/2014/main" id="{056A0FDC-8D90-3F4C-A0E4-78679A54A142}"/>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20" name="Text 19">
          <a:extLst>
            <a:ext uri="{FF2B5EF4-FFF2-40B4-BE49-F238E27FC236}">
              <a16:creationId xmlns:a16="http://schemas.microsoft.com/office/drawing/2014/main" id="{B7D125C9-D5DE-BE40-998E-DD60107C94C6}"/>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21" name="Text 19">
          <a:extLst>
            <a:ext uri="{FF2B5EF4-FFF2-40B4-BE49-F238E27FC236}">
              <a16:creationId xmlns:a16="http://schemas.microsoft.com/office/drawing/2014/main" id="{745C197A-5E82-D542-9BEE-30D4D8CF573C}"/>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22" name="Text 19">
          <a:extLst>
            <a:ext uri="{FF2B5EF4-FFF2-40B4-BE49-F238E27FC236}">
              <a16:creationId xmlns:a16="http://schemas.microsoft.com/office/drawing/2014/main" id="{F5020F57-D0AC-B840-BC42-DE2C7945FCEF}"/>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23" name="Text 19">
          <a:extLst>
            <a:ext uri="{FF2B5EF4-FFF2-40B4-BE49-F238E27FC236}">
              <a16:creationId xmlns:a16="http://schemas.microsoft.com/office/drawing/2014/main" id="{0D6F67A4-0D92-E64D-82CC-CD7B059DC734}"/>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24" name="Text 19">
          <a:extLst>
            <a:ext uri="{FF2B5EF4-FFF2-40B4-BE49-F238E27FC236}">
              <a16:creationId xmlns:a16="http://schemas.microsoft.com/office/drawing/2014/main" id="{9ADFDAA3-9405-CE45-BD7F-B8BFEE899E7B}"/>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25" name="Text 19">
          <a:extLst>
            <a:ext uri="{FF2B5EF4-FFF2-40B4-BE49-F238E27FC236}">
              <a16:creationId xmlns:a16="http://schemas.microsoft.com/office/drawing/2014/main" id="{4138EFF8-CA17-6F4F-A9E8-A7D4A4243197}"/>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26" name="Text 19">
          <a:extLst>
            <a:ext uri="{FF2B5EF4-FFF2-40B4-BE49-F238E27FC236}">
              <a16:creationId xmlns:a16="http://schemas.microsoft.com/office/drawing/2014/main" id="{1ACCDDF7-E71D-DF46-8B44-8D81B16A6BAF}"/>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27" name="Text 19">
          <a:extLst>
            <a:ext uri="{FF2B5EF4-FFF2-40B4-BE49-F238E27FC236}">
              <a16:creationId xmlns:a16="http://schemas.microsoft.com/office/drawing/2014/main" id="{47BBD5D8-975D-9F4B-AB90-F1A185053651}"/>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28" name="Text 19">
          <a:extLst>
            <a:ext uri="{FF2B5EF4-FFF2-40B4-BE49-F238E27FC236}">
              <a16:creationId xmlns:a16="http://schemas.microsoft.com/office/drawing/2014/main" id="{6EBA9FED-6934-EB41-817F-7F5296710C2F}"/>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29" name="Text 19">
          <a:extLst>
            <a:ext uri="{FF2B5EF4-FFF2-40B4-BE49-F238E27FC236}">
              <a16:creationId xmlns:a16="http://schemas.microsoft.com/office/drawing/2014/main" id="{7A76837F-B455-6D4F-8FBC-75F675659750}"/>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30" name="Text 19">
          <a:extLst>
            <a:ext uri="{FF2B5EF4-FFF2-40B4-BE49-F238E27FC236}">
              <a16:creationId xmlns:a16="http://schemas.microsoft.com/office/drawing/2014/main" id="{BD415DE6-2015-1947-9800-90E41731D30B}"/>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31" name="Text 19">
          <a:extLst>
            <a:ext uri="{FF2B5EF4-FFF2-40B4-BE49-F238E27FC236}">
              <a16:creationId xmlns:a16="http://schemas.microsoft.com/office/drawing/2014/main" id="{B5AA1AB0-612C-614E-9A63-3D41E2BC7F4C}"/>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32" name="Text 19">
          <a:extLst>
            <a:ext uri="{FF2B5EF4-FFF2-40B4-BE49-F238E27FC236}">
              <a16:creationId xmlns:a16="http://schemas.microsoft.com/office/drawing/2014/main" id="{175751F2-7C2A-E147-A922-5A21C7A2C92C}"/>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33" name="Text 19">
          <a:extLst>
            <a:ext uri="{FF2B5EF4-FFF2-40B4-BE49-F238E27FC236}">
              <a16:creationId xmlns:a16="http://schemas.microsoft.com/office/drawing/2014/main" id="{CE20D308-DB44-C843-88B8-01231B0FF7CF}"/>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34" name="Text 19">
          <a:extLst>
            <a:ext uri="{FF2B5EF4-FFF2-40B4-BE49-F238E27FC236}">
              <a16:creationId xmlns:a16="http://schemas.microsoft.com/office/drawing/2014/main" id="{C0B75023-A956-D94B-857E-98E11D442C95}"/>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35" name="Text 19">
          <a:extLst>
            <a:ext uri="{FF2B5EF4-FFF2-40B4-BE49-F238E27FC236}">
              <a16:creationId xmlns:a16="http://schemas.microsoft.com/office/drawing/2014/main" id="{42D63330-17A8-9D4F-AE8A-FA13D1896179}"/>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36" name="Text 19">
          <a:extLst>
            <a:ext uri="{FF2B5EF4-FFF2-40B4-BE49-F238E27FC236}">
              <a16:creationId xmlns:a16="http://schemas.microsoft.com/office/drawing/2014/main" id="{400655CF-03DE-6E48-9FD1-6C5351292834}"/>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37" name="Text 19">
          <a:extLst>
            <a:ext uri="{FF2B5EF4-FFF2-40B4-BE49-F238E27FC236}">
              <a16:creationId xmlns:a16="http://schemas.microsoft.com/office/drawing/2014/main" id="{6D25C21E-C283-3E41-9E89-D66EF75927FC}"/>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38" name="Text 19">
          <a:extLst>
            <a:ext uri="{FF2B5EF4-FFF2-40B4-BE49-F238E27FC236}">
              <a16:creationId xmlns:a16="http://schemas.microsoft.com/office/drawing/2014/main" id="{9C650459-1AAF-EB49-9B94-11B55014288F}"/>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39" name="Text 19">
          <a:extLst>
            <a:ext uri="{FF2B5EF4-FFF2-40B4-BE49-F238E27FC236}">
              <a16:creationId xmlns:a16="http://schemas.microsoft.com/office/drawing/2014/main" id="{B711CD2F-3681-004F-A0B0-CD41193A3E19}"/>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40" name="Text 19">
          <a:extLst>
            <a:ext uri="{FF2B5EF4-FFF2-40B4-BE49-F238E27FC236}">
              <a16:creationId xmlns:a16="http://schemas.microsoft.com/office/drawing/2014/main" id="{3E7E2A0D-AFB3-BC4A-9EC1-7E13996B1875}"/>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41" name="Text 19">
          <a:extLst>
            <a:ext uri="{FF2B5EF4-FFF2-40B4-BE49-F238E27FC236}">
              <a16:creationId xmlns:a16="http://schemas.microsoft.com/office/drawing/2014/main" id="{BFED7C8D-A494-DD44-9EDC-EEE97C817CD4}"/>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42" name="Text 19">
          <a:extLst>
            <a:ext uri="{FF2B5EF4-FFF2-40B4-BE49-F238E27FC236}">
              <a16:creationId xmlns:a16="http://schemas.microsoft.com/office/drawing/2014/main" id="{EBDD2E49-6B3B-0347-B55E-1A724E66B33F}"/>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43" name="Text 19">
          <a:extLst>
            <a:ext uri="{FF2B5EF4-FFF2-40B4-BE49-F238E27FC236}">
              <a16:creationId xmlns:a16="http://schemas.microsoft.com/office/drawing/2014/main" id="{AF4DCB00-EBF8-FE43-B09C-6EF8BA1BCA66}"/>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44" name="Text 19">
          <a:extLst>
            <a:ext uri="{FF2B5EF4-FFF2-40B4-BE49-F238E27FC236}">
              <a16:creationId xmlns:a16="http://schemas.microsoft.com/office/drawing/2014/main" id="{994F1D9F-E90A-6C46-9098-8BC00FA05A43}"/>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45" name="Text 19">
          <a:extLst>
            <a:ext uri="{FF2B5EF4-FFF2-40B4-BE49-F238E27FC236}">
              <a16:creationId xmlns:a16="http://schemas.microsoft.com/office/drawing/2014/main" id="{4859DDB1-50DB-974F-8ED2-F2587135723D}"/>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46" name="Text 19">
          <a:extLst>
            <a:ext uri="{FF2B5EF4-FFF2-40B4-BE49-F238E27FC236}">
              <a16:creationId xmlns:a16="http://schemas.microsoft.com/office/drawing/2014/main" id="{3573AF6B-A078-CA48-BEEC-BCD76295C6ED}"/>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47" name="Text 19">
          <a:extLst>
            <a:ext uri="{FF2B5EF4-FFF2-40B4-BE49-F238E27FC236}">
              <a16:creationId xmlns:a16="http://schemas.microsoft.com/office/drawing/2014/main" id="{A379ACB2-E2CE-EE4F-9314-018A14F5E069}"/>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48" name="Text 19">
          <a:extLst>
            <a:ext uri="{FF2B5EF4-FFF2-40B4-BE49-F238E27FC236}">
              <a16:creationId xmlns:a16="http://schemas.microsoft.com/office/drawing/2014/main" id="{37A57596-4C40-8A43-A83F-8DA6C1BAACC8}"/>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49" name="Text 19">
          <a:extLst>
            <a:ext uri="{FF2B5EF4-FFF2-40B4-BE49-F238E27FC236}">
              <a16:creationId xmlns:a16="http://schemas.microsoft.com/office/drawing/2014/main" id="{9A3636A8-5D0B-3F43-BB56-B8CB1E362278}"/>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50" name="Text 19">
          <a:extLst>
            <a:ext uri="{FF2B5EF4-FFF2-40B4-BE49-F238E27FC236}">
              <a16:creationId xmlns:a16="http://schemas.microsoft.com/office/drawing/2014/main" id="{F085D429-9D06-1C47-977A-2603675E70B1}"/>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51" name="Text 19">
          <a:extLst>
            <a:ext uri="{FF2B5EF4-FFF2-40B4-BE49-F238E27FC236}">
              <a16:creationId xmlns:a16="http://schemas.microsoft.com/office/drawing/2014/main" id="{5DD92372-12E9-114C-8B2E-1A5B3374C33F}"/>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52" name="Text 19">
          <a:extLst>
            <a:ext uri="{FF2B5EF4-FFF2-40B4-BE49-F238E27FC236}">
              <a16:creationId xmlns:a16="http://schemas.microsoft.com/office/drawing/2014/main" id="{AC8CE2A8-A242-234D-BCC0-C14F13D81ECC}"/>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53" name="Text 19">
          <a:extLst>
            <a:ext uri="{FF2B5EF4-FFF2-40B4-BE49-F238E27FC236}">
              <a16:creationId xmlns:a16="http://schemas.microsoft.com/office/drawing/2014/main" id="{F40F2E65-9775-D745-8565-81F2B7E2306D}"/>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54" name="Text 19">
          <a:extLst>
            <a:ext uri="{FF2B5EF4-FFF2-40B4-BE49-F238E27FC236}">
              <a16:creationId xmlns:a16="http://schemas.microsoft.com/office/drawing/2014/main" id="{B6138558-046A-214D-AECE-59BBCF6C4287}"/>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55" name="Text 19">
          <a:extLst>
            <a:ext uri="{FF2B5EF4-FFF2-40B4-BE49-F238E27FC236}">
              <a16:creationId xmlns:a16="http://schemas.microsoft.com/office/drawing/2014/main" id="{59C6C402-BF89-B34F-9AA1-86A6E4B2AC00}"/>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56" name="Text 19">
          <a:extLst>
            <a:ext uri="{FF2B5EF4-FFF2-40B4-BE49-F238E27FC236}">
              <a16:creationId xmlns:a16="http://schemas.microsoft.com/office/drawing/2014/main" id="{33C58FC5-5634-984D-BEBF-3B296D20DDE7}"/>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57" name="Text 19">
          <a:extLst>
            <a:ext uri="{FF2B5EF4-FFF2-40B4-BE49-F238E27FC236}">
              <a16:creationId xmlns:a16="http://schemas.microsoft.com/office/drawing/2014/main" id="{0BA22151-7168-8E4A-A100-FF0ECFF69DB2}"/>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58" name="Text 19">
          <a:extLst>
            <a:ext uri="{FF2B5EF4-FFF2-40B4-BE49-F238E27FC236}">
              <a16:creationId xmlns:a16="http://schemas.microsoft.com/office/drawing/2014/main" id="{6464DCEF-4CE5-2046-9133-64654BE745A8}"/>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59" name="Text 19">
          <a:extLst>
            <a:ext uri="{FF2B5EF4-FFF2-40B4-BE49-F238E27FC236}">
              <a16:creationId xmlns:a16="http://schemas.microsoft.com/office/drawing/2014/main" id="{49DFC031-9047-AA44-98C2-F7E346E5264B}"/>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60" name="Text 19">
          <a:extLst>
            <a:ext uri="{FF2B5EF4-FFF2-40B4-BE49-F238E27FC236}">
              <a16:creationId xmlns:a16="http://schemas.microsoft.com/office/drawing/2014/main" id="{D58F7560-4972-7C4F-8B3D-1FFE461E4A6F}"/>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61" name="Text 19">
          <a:extLst>
            <a:ext uri="{FF2B5EF4-FFF2-40B4-BE49-F238E27FC236}">
              <a16:creationId xmlns:a16="http://schemas.microsoft.com/office/drawing/2014/main" id="{B0175823-49E1-B542-989B-D3DEDD8B1285}"/>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62" name="Text 19">
          <a:extLst>
            <a:ext uri="{FF2B5EF4-FFF2-40B4-BE49-F238E27FC236}">
              <a16:creationId xmlns:a16="http://schemas.microsoft.com/office/drawing/2014/main" id="{B12155C5-101D-E24B-8E44-A7FEC49EDFE4}"/>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63" name="Text 19">
          <a:extLst>
            <a:ext uri="{FF2B5EF4-FFF2-40B4-BE49-F238E27FC236}">
              <a16:creationId xmlns:a16="http://schemas.microsoft.com/office/drawing/2014/main" id="{59B9227D-CBFE-D545-8421-1B125637CBE0}"/>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64" name="Text 19">
          <a:extLst>
            <a:ext uri="{FF2B5EF4-FFF2-40B4-BE49-F238E27FC236}">
              <a16:creationId xmlns:a16="http://schemas.microsoft.com/office/drawing/2014/main" id="{548F3965-FC7C-1D48-876D-E273F019339C}"/>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65" name="Text 19">
          <a:extLst>
            <a:ext uri="{FF2B5EF4-FFF2-40B4-BE49-F238E27FC236}">
              <a16:creationId xmlns:a16="http://schemas.microsoft.com/office/drawing/2014/main" id="{CC8781CE-B19D-ED4A-802F-2767F3F104E0}"/>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66" name="Text 19">
          <a:extLst>
            <a:ext uri="{FF2B5EF4-FFF2-40B4-BE49-F238E27FC236}">
              <a16:creationId xmlns:a16="http://schemas.microsoft.com/office/drawing/2014/main" id="{D4FDD4E1-70E6-8A43-A04C-9F9F8F7378ED}"/>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67" name="Text 19">
          <a:extLst>
            <a:ext uri="{FF2B5EF4-FFF2-40B4-BE49-F238E27FC236}">
              <a16:creationId xmlns:a16="http://schemas.microsoft.com/office/drawing/2014/main" id="{C495A3D4-1BBB-264E-B234-0D13174A1195}"/>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68" name="Text 19">
          <a:extLst>
            <a:ext uri="{FF2B5EF4-FFF2-40B4-BE49-F238E27FC236}">
              <a16:creationId xmlns:a16="http://schemas.microsoft.com/office/drawing/2014/main" id="{28C41B97-84A1-3440-8FC2-8B478202363B}"/>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69" name="Text 19">
          <a:extLst>
            <a:ext uri="{FF2B5EF4-FFF2-40B4-BE49-F238E27FC236}">
              <a16:creationId xmlns:a16="http://schemas.microsoft.com/office/drawing/2014/main" id="{0A72E1EF-878A-194A-B1C0-6709E1B594AF}"/>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70" name="Text 19">
          <a:extLst>
            <a:ext uri="{FF2B5EF4-FFF2-40B4-BE49-F238E27FC236}">
              <a16:creationId xmlns:a16="http://schemas.microsoft.com/office/drawing/2014/main" id="{F72C41D1-DC0A-9A4E-A1BB-E4DC7F2E5E33}"/>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71" name="Text 19">
          <a:extLst>
            <a:ext uri="{FF2B5EF4-FFF2-40B4-BE49-F238E27FC236}">
              <a16:creationId xmlns:a16="http://schemas.microsoft.com/office/drawing/2014/main" id="{0D285F35-8ECA-2A4E-85D9-D07C539C3AA3}"/>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72" name="Text 19">
          <a:extLst>
            <a:ext uri="{FF2B5EF4-FFF2-40B4-BE49-F238E27FC236}">
              <a16:creationId xmlns:a16="http://schemas.microsoft.com/office/drawing/2014/main" id="{A71DF085-B425-6941-8857-83678002FE1A}"/>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73" name="Text 19">
          <a:extLst>
            <a:ext uri="{FF2B5EF4-FFF2-40B4-BE49-F238E27FC236}">
              <a16:creationId xmlns:a16="http://schemas.microsoft.com/office/drawing/2014/main" id="{037451B9-CA0D-8A43-9B7B-3B054183A19D}"/>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74" name="Text 19">
          <a:extLst>
            <a:ext uri="{FF2B5EF4-FFF2-40B4-BE49-F238E27FC236}">
              <a16:creationId xmlns:a16="http://schemas.microsoft.com/office/drawing/2014/main" id="{92242DDC-AF03-544C-B09C-689FF3A92050}"/>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75" name="Text 19">
          <a:extLst>
            <a:ext uri="{FF2B5EF4-FFF2-40B4-BE49-F238E27FC236}">
              <a16:creationId xmlns:a16="http://schemas.microsoft.com/office/drawing/2014/main" id="{C68747CE-4DD5-9D4C-961F-24286238C434}"/>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76" name="Text 19">
          <a:extLst>
            <a:ext uri="{FF2B5EF4-FFF2-40B4-BE49-F238E27FC236}">
              <a16:creationId xmlns:a16="http://schemas.microsoft.com/office/drawing/2014/main" id="{C1251924-DE03-8440-939B-0644D232D2A2}"/>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77" name="Text 19">
          <a:extLst>
            <a:ext uri="{FF2B5EF4-FFF2-40B4-BE49-F238E27FC236}">
              <a16:creationId xmlns:a16="http://schemas.microsoft.com/office/drawing/2014/main" id="{47E123AE-BC7D-434A-B6DC-7F220D48FC5B}"/>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78" name="Text 19">
          <a:extLst>
            <a:ext uri="{FF2B5EF4-FFF2-40B4-BE49-F238E27FC236}">
              <a16:creationId xmlns:a16="http://schemas.microsoft.com/office/drawing/2014/main" id="{94AABDCD-C452-0B40-9E95-C71F066A695D}"/>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79" name="Text 19">
          <a:extLst>
            <a:ext uri="{FF2B5EF4-FFF2-40B4-BE49-F238E27FC236}">
              <a16:creationId xmlns:a16="http://schemas.microsoft.com/office/drawing/2014/main" id="{69B9BA5D-ACB8-2C4A-A00E-00CF7AC05444}"/>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80" name="Text 19">
          <a:extLst>
            <a:ext uri="{FF2B5EF4-FFF2-40B4-BE49-F238E27FC236}">
              <a16:creationId xmlns:a16="http://schemas.microsoft.com/office/drawing/2014/main" id="{793CC3D5-EF6B-5D47-BC20-5DD6F35D6C07}"/>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81" name="Text 19">
          <a:extLst>
            <a:ext uri="{FF2B5EF4-FFF2-40B4-BE49-F238E27FC236}">
              <a16:creationId xmlns:a16="http://schemas.microsoft.com/office/drawing/2014/main" id="{F0C46F86-EC86-2B41-8F64-085426881C35}"/>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82" name="Text 19">
          <a:extLst>
            <a:ext uri="{FF2B5EF4-FFF2-40B4-BE49-F238E27FC236}">
              <a16:creationId xmlns:a16="http://schemas.microsoft.com/office/drawing/2014/main" id="{41B7DAB6-FFFB-B94E-9389-75E04271D0C5}"/>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83" name="Text 19">
          <a:extLst>
            <a:ext uri="{FF2B5EF4-FFF2-40B4-BE49-F238E27FC236}">
              <a16:creationId xmlns:a16="http://schemas.microsoft.com/office/drawing/2014/main" id="{FD91D82C-F2A2-DE46-B15F-718708651F9D}"/>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84" name="Text 19">
          <a:extLst>
            <a:ext uri="{FF2B5EF4-FFF2-40B4-BE49-F238E27FC236}">
              <a16:creationId xmlns:a16="http://schemas.microsoft.com/office/drawing/2014/main" id="{A1DCD4E5-BBFE-2C48-9213-16CDE26D4742}"/>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85" name="Text 19">
          <a:extLst>
            <a:ext uri="{FF2B5EF4-FFF2-40B4-BE49-F238E27FC236}">
              <a16:creationId xmlns:a16="http://schemas.microsoft.com/office/drawing/2014/main" id="{82F401FB-EB1D-DD49-A490-C46DCDC0E5E4}"/>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86" name="Text 19">
          <a:extLst>
            <a:ext uri="{FF2B5EF4-FFF2-40B4-BE49-F238E27FC236}">
              <a16:creationId xmlns:a16="http://schemas.microsoft.com/office/drawing/2014/main" id="{D8905620-8275-6943-87C3-DD54E5990FE8}"/>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87" name="Text 19">
          <a:extLst>
            <a:ext uri="{FF2B5EF4-FFF2-40B4-BE49-F238E27FC236}">
              <a16:creationId xmlns:a16="http://schemas.microsoft.com/office/drawing/2014/main" id="{304D9D66-FC2F-0140-9AB9-58AC13C022DA}"/>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88" name="Text 19">
          <a:extLst>
            <a:ext uri="{FF2B5EF4-FFF2-40B4-BE49-F238E27FC236}">
              <a16:creationId xmlns:a16="http://schemas.microsoft.com/office/drawing/2014/main" id="{52C2083B-C7B6-F541-9426-5EAE42CEC295}"/>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89" name="Text 19">
          <a:extLst>
            <a:ext uri="{FF2B5EF4-FFF2-40B4-BE49-F238E27FC236}">
              <a16:creationId xmlns:a16="http://schemas.microsoft.com/office/drawing/2014/main" id="{FC0D274B-CB69-3C43-9EC1-FC3174FD5E8E}"/>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90" name="Text 19">
          <a:extLst>
            <a:ext uri="{FF2B5EF4-FFF2-40B4-BE49-F238E27FC236}">
              <a16:creationId xmlns:a16="http://schemas.microsoft.com/office/drawing/2014/main" id="{EBAE9B8A-E2AD-1144-9FA7-C8784BFD75AF}"/>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91" name="Text 19">
          <a:extLst>
            <a:ext uri="{FF2B5EF4-FFF2-40B4-BE49-F238E27FC236}">
              <a16:creationId xmlns:a16="http://schemas.microsoft.com/office/drawing/2014/main" id="{7F2D3D50-0D83-2C4B-B1A2-753520AD3744}"/>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92" name="Text 19">
          <a:extLst>
            <a:ext uri="{FF2B5EF4-FFF2-40B4-BE49-F238E27FC236}">
              <a16:creationId xmlns:a16="http://schemas.microsoft.com/office/drawing/2014/main" id="{EAE52EB0-38EC-3F48-83B5-80BBEB35DF5F}"/>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93" name="Text 19">
          <a:extLst>
            <a:ext uri="{FF2B5EF4-FFF2-40B4-BE49-F238E27FC236}">
              <a16:creationId xmlns:a16="http://schemas.microsoft.com/office/drawing/2014/main" id="{983E84B2-DEDB-824E-B17D-581113344AD3}"/>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94" name="Text 19">
          <a:extLst>
            <a:ext uri="{FF2B5EF4-FFF2-40B4-BE49-F238E27FC236}">
              <a16:creationId xmlns:a16="http://schemas.microsoft.com/office/drawing/2014/main" id="{938E19F6-9A85-0E4C-8174-8D19805ECF5C}"/>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95" name="Text 19">
          <a:extLst>
            <a:ext uri="{FF2B5EF4-FFF2-40B4-BE49-F238E27FC236}">
              <a16:creationId xmlns:a16="http://schemas.microsoft.com/office/drawing/2014/main" id="{9C84A472-92E7-6640-A1A0-C9298C58D555}"/>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96" name="Text 19">
          <a:extLst>
            <a:ext uri="{FF2B5EF4-FFF2-40B4-BE49-F238E27FC236}">
              <a16:creationId xmlns:a16="http://schemas.microsoft.com/office/drawing/2014/main" id="{56280864-7F5B-9E42-9BCF-A5BB227EBB57}"/>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97" name="Text 19">
          <a:extLst>
            <a:ext uri="{FF2B5EF4-FFF2-40B4-BE49-F238E27FC236}">
              <a16:creationId xmlns:a16="http://schemas.microsoft.com/office/drawing/2014/main" id="{B3D181AF-C2B6-3F4A-AF98-7D586530D1DC}"/>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98" name="Text 19">
          <a:extLst>
            <a:ext uri="{FF2B5EF4-FFF2-40B4-BE49-F238E27FC236}">
              <a16:creationId xmlns:a16="http://schemas.microsoft.com/office/drawing/2014/main" id="{8A7A0ABA-9B13-4E4D-A8B5-B091CCD2AC60}"/>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299" name="Text 19">
          <a:extLst>
            <a:ext uri="{FF2B5EF4-FFF2-40B4-BE49-F238E27FC236}">
              <a16:creationId xmlns:a16="http://schemas.microsoft.com/office/drawing/2014/main" id="{FB7D70CD-7DBC-F945-9F2F-9D41F4997B8E}"/>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300" name="Text 19">
          <a:extLst>
            <a:ext uri="{FF2B5EF4-FFF2-40B4-BE49-F238E27FC236}">
              <a16:creationId xmlns:a16="http://schemas.microsoft.com/office/drawing/2014/main" id="{ADAF3C48-68B9-4348-A0CB-93EBF94845CA}"/>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301" name="Text 19">
          <a:extLst>
            <a:ext uri="{FF2B5EF4-FFF2-40B4-BE49-F238E27FC236}">
              <a16:creationId xmlns:a16="http://schemas.microsoft.com/office/drawing/2014/main" id="{3271AFD9-0AF4-0547-9D8A-678342978C68}"/>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302" name="Text 19">
          <a:extLst>
            <a:ext uri="{FF2B5EF4-FFF2-40B4-BE49-F238E27FC236}">
              <a16:creationId xmlns:a16="http://schemas.microsoft.com/office/drawing/2014/main" id="{3E2CBBAF-EDDB-524D-B183-B4C386E892AC}"/>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303" name="Text 19">
          <a:extLst>
            <a:ext uri="{FF2B5EF4-FFF2-40B4-BE49-F238E27FC236}">
              <a16:creationId xmlns:a16="http://schemas.microsoft.com/office/drawing/2014/main" id="{732B2932-9EB2-2D4F-955E-E9F1E94F21B3}"/>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304" name="Text 19">
          <a:extLst>
            <a:ext uri="{FF2B5EF4-FFF2-40B4-BE49-F238E27FC236}">
              <a16:creationId xmlns:a16="http://schemas.microsoft.com/office/drawing/2014/main" id="{67A057FC-9957-5C46-AEFC-05D2909CC4D6}"/>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305" name="Text 19">
          <a:extLst>
            <a:ext uri="{FF2B5EF4-FFF2-40B4-BE49-F238E27FC236}">
              <a16:creationId xmlns:a16="http://schemas.microsoft.com/office/drawing/2014/main" id="{FAE16896-9D91-6542-A18B-66B320A4BD13}"/>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306" name="Text 19">
          <a:extLst>
            <a:ext uri="{FF2B5EF4-FFF2-40B4-BE49-F238E27FC236}">
              <a16:creationId xmlns:a16="http://schemas.microsoft.com/office/drawing/2014/main" id="{B7E11143-7FEE-6749-8711-29E37460144E}"/>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307" name="Text 19">
          <a:extLst>
            <a:ext uri="{FF2B5EF4-FFF2-40B4-BE49-F238E27FC236}">
              <a16:creationId xmlns:a16="http://schemas.microsoft.com/office/drawing/2014/main" id="{38843838-E30A-D149-AAAB-40E80492EB57}"/>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308" name="Text 19">
          <a:extLst>
            <a:ext uri="{FF2B5EF4-FFF2-40B4-BE49-F238E27FC236}">
              <a16:creationId xmlns:a16="http://schemas.microsoft.com/office/drawing/2014/main" id="{1700E57D-0C73-FD47-BCA8-DFE01878D9A6}"/>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309" name="Text 19">
          <a:extLst>
            <a:ext uri="{FF2B5EF4-FFF2-40B4-BE49-F238E27FC236}">
              <a16:creationId xmlns:a16="http://schemas.microsoft.com/office/drawing/2014/main" id="{21F0144C-3DF7-9448-B7A1-1F34D6AE2BB7}"/>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310" name="Text 19">
          <a:extLst>
            <a:ext uri="{FF2B5EF4-FFF2-40B4-BE49-F238E27FC236}">
              <a16:creationId xmlns:a16="http://schemas.microsoft.com/office/drawing/2014/main" id="{EED93878-8B2C-3647-AB28-A3BE6C58B4F1}"/>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311" name="Text 19">
          <a:extLst>
            <a:ext uri="{FF2B5EF4-FFF2-40B4-BE49-F238E27FC236}">
              <a16:creationId xmlns:a16="http://schemas.microsoft.com/office/drawing/2014/main" id="{F7CF2B6D-91B9-2F4C-81A8-32BA6E9D10B0}"/>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312" name="Text 19">
          <a:extLst>
            <a:ext uri="{FF2B5EF4-FFF2-40B4-BE49-F238E27FC236}">
              <a16:creationId xmlns:a16="http://schemas.microsoft.com/office/drawing/2014/main" id="{6489A776-86C8-0341-9BD8-1F8B778031B4}"/>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313" name="Text 19">
          <a:extLst>
            <a:ext uri="{FF2B5EF4-FFF2-40B4-BE49-F238E27FC236}">
              <a16:creationId xmlns:a16="http://schemas.microsoft.com/office/drawing/2014/main" id="{DD953DF9-0D88-C842-BEED-072214559B2F}"/>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314" name="Text 19">
          <a:extLst>
            <a:ext uri="{FF2B5EF4-FFF2-40B4-BE49-F238E27FC236}">
              <a16:creationId xmlns:a16="http://schemas.microsoft.com/office/drawing/2014/main" id="{388645C2-C8AA-724A-96BE-8A7D8248B6E0}"/>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315" name="Text 19">
          <a:extLst>
            <a:ext uri="{FF2B5EF4-FFF2-40B4-BE49-F238E27FC236}">
              <a16:creationId xmlns:a16="http://schemas.microsoft.com/office/drawing/2014/main" id="{C448AAF7-4B6A-1147-94E9-381DD10C123F}"/>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316" name="Text 19">
          <a:extLst>
            <a:ext uri="{FF2B5EF4-FFF2-40B4-BE49-F238E27FC236}">
              <a16:creationId xmlns:a16="http://schemas.microsoft.com/office/drawing/2014/main" id="{477D2BA6-3B55-0B4C-AAF9-856D3B91A06E}"/>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377</xdr:row>
      <xdr:rowOff>0</xdr:rowOff>
    </xdr:from>
    <xdr:to>
      <xdr:col>3</xdr:col>
      <xdr:colOff>207645</xdr:colOff>
      <xdr:row>377</xdr:row>
      <xdr:rowOff>26605</xdr:rowOff>
    </xdr:to>
    <xdr:sp macro="" textlink="">
      <xdr:nvSpPr>
        <xdr:cNvPr id="317" name="Text 19">
          <a:extLst>
            <a:ext uri="{FF2B5EF4-FFF2-40B4-BE49-F238E27FC236}">
              <a16:creationId xmlns:a16="http://schemas.microsoft.com/office/drawing/2014/main" id="{F223904B-561C-E444-BC1F-9EB791BC9B68}"/>
            </a:ext>
          </a:extLst>
        </xdr:cNvPr>
        <xdr:cNvSpPr txBox="1">
          <a:spLocks noChangeArrowheads="1"/>
        </xdr:cNvSpPr>
      </xdr:nvSpPr>
      <xdr:spPr bwMode="auto">
        <a:xfrm>
          <a:off x="4911725" y="96215200"/>
          <a:ext cx="579120" cy="26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2428875</xdr:colOff>
      <xdr:row>377</xdr:row>
      <xdr:rowOff>0</xdr:rowOff>
    </xdr:from>
    <xdr:to>
      <xdr:col>3</xdr:col>
      <xdr:colOff>181886</xdr:colOff>
      <xdr:row>377</xdr:row>
      <xdr:rowOff>28575</xdr:rowOff>
    </xdr:to>
    <xdr:sp macro="" textlink="">
      <xdr:nvSpPr>
        <xdr:cNvPr id="318" name="Text Box 3">
          <a:extLst>
            <a:ext uri="{FF2B5EF4-FFF2-40B4-BE49-F238E27FC236}">
              <a16:creationId xmlns:a16="http://schemas.microsoft.com/office/drawing/2014/main" id="{C323E47B-A66C-E047-A149-2D7097645A8A}"/>
            </a:ext>
          </a:extLst>
        </xdr:cNvPr>
        <xdr:cNvSpPr txBox="1">
          <a:spLocks noChangeArrowheads="1"/>
        </xdr:cNvSpPr>
      </xdr:nvSpPr>
      <xdr:spPr bwMode="auto">
        <a:xfrm>
          <a:off x="2924175" y="96215200"/>
          <a:ext cx="2540911" cy="28575"/>
        </a:xfrm>
        <a:prstGeom prst="rect">
          <a:avLst/>
        </a:prstGeom>
        <a:noFill/>
        <a:ln w="9525">
          <a:noFill/>
          <a:miter lim="800000"/>
          <a:headEnd/>
          <a:tailEnd/>
        </a:ln>
      </xdr:spPr>
    </xdr:sp>
    <xdr:clientData/>
  </xdr:twoCellAnchor>
  <xdr:twoCellAnchor editAs="oneCell">
    <xdr:from>
      <xdr:col>1</xdr:col>
      <xdr:colOff>2428875</xdr:colOff>
      <xdr:row>377</xdr:row>
      <xdr:rowOff>0</xdr:rowOff>
    </xdr:from>
    <xdr:to>
      <xdr:col>3</xdr:col>
      <xdr:colOff>181886</xdr:colOff>
      <xdr:row>377</xdr:row>
      <xdr:rowOff>28575</xdr:rowOff>
    </xdr:to>
    <xdr:sp macro="" textlink="">
      <xdr:nvSpPr>
        <xdr:cNvPr id="319" name="Text Box 4">
          <a:extLst>
            <a:ext uri="{FF2B5EF4-FFF2-40B4-BE49-F238E27FC236}">
              <a16:creationId xmlns:a16="http://schemas.microsoft.com/office/drawing/2014/main" id="{32A2CA7D-5516-7F47-8191-63C20B5079EA}"/>
            </a:ext>
          </a:extLst>
        </xdr:cNvPr>
        <xdr:cNvSpPr txBox="1">
          <a:spLocks noChangeArrowheads="1"/>
        </xdr:cNvSpPr>
      </xdr:nvSpPr>
      <xdr:spPr bwMode="auto">
        <a:xfrm>
          <a:off x="2924175" y="96215200"/>
          <a:ext cx="2540911" cy="28575"/>
        </a:xfrm>
        <a:prstGeom prst="rect">
          <a:avLst/>
        </a:prstGeom>
        <a:noFill/>
        <a:ln w="9525">
          <a:noFill/>
          <a:miter lim="800000"/>
          <a:headEnd/>
          <a:tailEnd/>
        </a:ln>
      </xdr:spPr>
    </xdr:sp>
    <xdr:clientData/>
  </xdr:twoCellAnchor>
  <xdr:twoCellAnchor editAs="oneCell">
    <xdr:from>
      <xdr:col>1</xdr:col>
      <xdr:colOff>2428875</xdr:colOff>
      <xdr:row>377</xdr:row>
      <xdr:rowOff>0</xdr:rowOff>
    </xdr:from>
    <xdr:to>
      <xdr:col>3</xdr:col>
      <xdr:colOff>181886</xdr:colOff>
      <xdr:row>377</xdr:row>
      <xdr:rowOff>28575</xdr:rowOff>
    </xdr:to>
    <xdr:sp macro="" textlink="">
      <xdr:nvSpPr>
        <xdr:cNvPr id="320" name="Text Box 5">
          <a:extLst>
            <a:ext uri="{FF2B5EF4-FFF2-40B4-BE49-F238E27FC236}">
              <a16:creationId xmlns:a16="http://schemas.microsoft.com/office/drawing/2014/main" id="{18357885-E9B7-F242-9FEA-07262F6BA22C}"/>
            </a:ext>
          </a:extLst>
        </xdr:cNvPr>
        <xdr:cNvSpPr txBox="1">
          <a:spLocks noChangeArrowheads="1"/>
        </xdr:cNvSpPr>
      </xdr:nvSpPr>
      <xdr:spPr bwMode="auto">
        <a:xfrm>
          <a:off x="2924175" y="96215200"/>
          <a:ext cx="2540911" cy="28575"/>
        </a:xfrm>
        <a:prstGeom prst="rect">
          <a:avLst/>
        </a:prstGeom>
        <a:noFill/>
        <a:ln w="9525">
          <a:noFill/>
          <a:miter lim="800000"/>
          <a:headEnd/>
          <a:tailEnd/>
        </a:ln>
      </xdr:spPr>
    </xdr:sp>
    <xdr:clientData/>
  </xdr:twoCellAnchor>
  <xdr:twoCellAnchor editAs="oneCell">
    <xdr:from>
      <xdr:col>1</xdr:col>
      <xdr:colOff>2428875</xdr:colOff>
      <xdr:row>377</xdr:row>
      <xdr:rowOff>0</xdr:rowOff>
    </xdr:from>
    <xdr:to>
      <xdr:col>3</xdr:col>
      <xdr:colOff>181886</xdr:colOff>
      <xdr:row>377</xdr:row>
      <xdr:rowOff>28575</xdr:rowOff>
    </xdr:to>
    <xdr:sp macro="" textlink="">
      <xdr:nvSpPr>
        <xdr:cNvPr id="321" name="Text Box 6">
          <a:extLst>
            <a:ext uri="{FF2B5EF4-FFF2-40B4-BE49-F238E27FC236}">
              <a16:creationId xmlns:a16="http://schemas.microsoft.com/office/drawing/2014/main" id="{3B48CBC7-B1D4-E346-9813-40083F8A784A}"/>
            </a:ext>
          </a:extLst>
        </xdr:cNvPr>
        <xdr:cNvSpPr txBox="1">
          <a:spLocks noChangeArrowheads="1"/>
        </xdr:cNvSpPr>
      </xdr:nvSpPr>
      <xdr:spPr bwMode="auto">
        <a:xfrm>
          <a:off x="2924175" y="96215200"/>
          <a:ext cx="2540911" cy="28575"/>
        </a:xfrm>
        <a:prstGeom prst="rect">
          <a:avLst/>
        </a:prstGeom>
        <a:noFill/>
        <a:ln w="9525">
          <a:noFill/>
          <a:miter lim="800000"/>
          <a:headEnd/>
          <a:tailEnd/>
        </a:ln>
      </xdr:spPr>
    </xdr:sp>
    <xdr:clientData/>
  </xdr:twoCellAnchor>
  <xdr:twoCellAnchor editAs="oneCell">
    <xdr:from>
      <xdr:col>1</xdr:col>
      <xdr:colOff>2428875</xdr:colOff>
      <xdr:row>377</xdr:row>
      <xdr:rowOff>0</xdr:rowOff>
    </xdr:from>
    <xdr:to>
      <xdr:col>3</xdr:col>
      <xdr:colOff>181886</xdr:colOff>
      <xdr:row>377</xdr:row>
      <xdr:rowOff>28575</xdr:rowOff>
    </xdr:to>
    <xdr:sp macro="" textlink="">
      <xdr:nvSpPr>
        <xdr:cNvPr id="322" name="Text Box 7">
          <a:extLst>
            <a:ext uri="{FF2B5EF4-FFF2-40B4-BE49-F238E27FC236}">
              <a16:creationId xmlns:a16="http://schemas.microsoft.com/office/drawing/2014/main" id="{00552725-46F6-7E48-9C8F-F18BB6C859B9}"/>
            </a:ext>
          </a:extLst>
        </xdr:cNvPr>
        <xdr:cNvSpPr txBox="1">
          <a:spLocks noChangeArrowheads="1"/>
        </xdr:cNvSpPr>
      </xdr:nvSpPr>
      <xdr:spPr bwMode="auto">
        <a:xfrm>
          <a:off x="2924175" y="96215200"/>
          <a:ext cx="2540911" cy="28575"/>
        </a:xfrm>
        <a:prstGeom prst="rect">
          <a:avLst/>
        </a:prstGeom>
        <a:noFill/>
        <a:ln w="9525">
          <a:noFill/>
          <a:miter lim="800000"/>
          <a:headEnd/>
          <a:tailEnd/>
        </a:ln>
      </xdr:spPr>
    </xdr:sp>
    <xdr:clientData/>
  </xdr:twoCellAnchor>
  <xdr:twoCellAnchor editAs="oneCell">
    <xdr:from>
      <xdr:col>1</xdr:col>
      <xdr:colOff>2428875</xdr:colOff>
      <xdr:row>377</xdr:row>
      <xdr:rowOff>0</xdr:rowOff>
    </xdr:from>
    <xdr:to>
      <xdr:col>3</xdr:col>
      <xdr:colOff>181886</xdr:colOff>
      <xdr:row>377</xdr:row>
      <xdr:rowOff>28575</xdr:rowOff>
    </xdr:to>
    <xdr:sp macro="" textlink="">
      <xdr:nvSpPr>
        <xdr:cNvPr id="323" name="Text Box 8">
          <a:extLst>
            <a:ext uri="{FF2B5EF4-FFF2-40B4-BE49-F238E27FC236}">
              <a16:creationId xmlns:a16="http://schemas.microsoft.com/office/drawing/2014/main" id="{207451F7-CB9D-FA4C-93A3-473F17F136C7}"/>
            </a:ext>
          </a:extLst>
        </xdr:cNvPr>
        <xdr:cNvSpPr txBox="1">
          <a:spLocks noChangeArrowheads="1"/>
        </xdr:cNvSpPr>
      </xdr:nvSpPr>
      <xdr:spPr bwMode="auto">
        <a:xfrm>
          <a:off x="2924175" y="96215200"/>
          <a:ext cx="2540911" cy="28575"/>
        </a:xfrm>
        <a:prstGeom prst="rect">
          <a:avLst/>
        </a:prstGeom>
        <a:noFill/>
        <a:ln w="9525">
          <a:noFill/>
          <a:miter lim="800000"/>
          <a:headEnd/>
          <a:tailEnd/>
        </a:ln>
      </xdr:spPr>
    </xdr:sp>
    <xdr:clientData/>
  </xdr:twoCellAnchor>
  <xdr:twoCellAnchor editAs="oneCell">
    <xdr:from>
      <xdr:col>1</xdr:col>
      <xdr:colOff>2428875</xdr:colOff>
      <xdr:row>377</xdr:row>
      <xdr:rowOff>0</xdr:rowOff>
    </xdr:from>
    <xdr:to>
      <xdr:col>3</xdr:col>
      <xdr:colOff>181886</xdr:colOff>
      <xdr:row>377</xdr:row>
      <xdr:rowOff>28575</xdr:rowOff>
    </xdr:to>
    <xdr:sp macro="" textlink="">
      <xdr:nvSpPr>
        <xdr:cNvPr id="324" name="Text Box 9">
          <a:extLst>
            <a:ext uri="{FF2B5EF4-FFF2-40B4-BE49-F238E27FC236}">
              <a16:creationId xmlns:a16="http://schemas.microsoft.com/office/drawing/2014/main" id="{DCD92DB1-8DA4-D045-BE9D-CCC32D91FF7D}"/>
            </a:ext>
          </a:extLst>
        </xdr:cNvPr>
        <xdr:cNvSpPr txBox="1">
          <a:spLocks noChangeArrowheads="1"/>
        </xdr:cNvSpPr>
      </xdr:nvSpPr>
      <xdr:spPr bwMode="auto">
        <a:xfrm>
          <a:off x="2924175" y="96215200"/>
          <a:ext cx="2540911" cy="28575"/>
        </a:xfrm>
        <a:prstGeom prst="rect">
          <a:avLst/>
        </a:prstGeom>
        <a:noFill/>
        <a:ln w="9525">
          <a:noFill/>
          <a:miter lim="800000"/>
          <a:headEnd/>
          <a:tailEnd/>
        </a:ln>
      </xdr:spPr>
    </xdr:sp>
    <xdr:clientData/>
  </xdr:twoCellAnchor>
  <xdr:twoCellAnchor editAs="oneCell">
    <xdr:from>
      <xdr:col>1</xdr:col>
      <xdr:colOff>2428875</xdr:colOff>
      <xdr:row>377</xdr:row>
      <xdr:rowOff>0</xdr:rowOff>
    </xdr:from>
    <xdr:to>
      <xdr:col>3</xdr:col>
      <xdr:colOff>181886</xdr:colOff>
      <xdr:row>377</xdr:row>
      <xdr:rowOff>28575</xdr:rowOff>
    </xdr:to>
    <xdr:sp macro="" textlink="">
      <xdr:nvSpPr>
        <xdr:cNvPr id="325" name="Text Box 10">
          <a:extLst>
            <a:ext uri="{FF2B5EF4-FFF2-40B4-BE49-F238E27FC236}">
              <a16:creationId xmlns:a16="http://schemas.microsoft.com/office/drawing/2014/main" id="{6C8F707C-3FE2-A54C-B19F-1D62514E397D}"/>
            </a:ext>
          </a:extLst>
        </xdr:cNvPr>
        <xdr:cNvSpPr txBox="1">
          <a:spLocks noChangeArrowheads="1"/>
        </xdr:cNvSpPr>
      </xdr:nvSpPr>
      <xdr:spPr bwMode="auto">
        <a:xfrm>
          <a:off x="2924175" y="96215200"/>
          <a:ext cx="2540911" cy="28575"/>
        </a:xfrm>
        <a:prstGeom prst="rect">
          <a:avLst/>
        </a:prstGeom>
        <a:noFill/>
        <a:ln w="9525">
          <a:noFill/>
          <a:miter lim="800000"/>
          <a:headEnd/>
          <a:tailEnd/>
        </a:ln>
      </xdr:spPr>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200025</xdr:colOff>
      <xdr:row>50</xdr:row>
      <xdr:rowOff>0</xdr:rowOff>
    </xdr:from>
    <xdr:to>
      <xdr:col>2</xdr:col>
      <xdr:colOff>513005</xdr:colOff>
      <xdr:row>50</xdr:row>
      <xdr:rowOff>28575</xdr:rowOff>
    </xdr:to>
    <xdr:sp macro="" textlink="">
      <xdr:nvSpPr>
        <xdr:cNvPr id="7" name="Text 19">
          <a:extLst>
            <a:ext uri="{FF2B5EF4-FFF2-40B4-BE49-F238E27FC236}">
              <a16:creationId xmlns:a16="http://schemas.microsoft.com/office/drawing/2014/main" id="{00000000-0008-0000-0400-000007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8" name="Text 19">
          <a:extLst>
            <a:ext uri="{FF2B5EF4-FFF2-40B4-BE49-F238E27FC236}">
              <a16:creationId xmlns:a16="http://schemas.microsoft.com/office/drawing/2014/main" id="{00000000-0008-0000-0400-000008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9" name="Text 19">
          <a:extLst>
            <a:ext uri="{FF2B5EF4-FFF2-40B4-BE49-F238E27FC236}">
              <a16:creationId xmlns:a16="http://schemas.microsoft.com/office/drawing/2014/main" id="{00000000-0008-0000-0400-000009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0" name="Text 19">
          <a:extLst>
            <a:ext uri="{FF2B5EF4-FFF2-40B4-BE49-F238E27FC236}">
              <a16:creationId xmlns:a16="http://schemas.microsoft.com/office/drawing/2014/main" id="{00000000-0008-0000-0400-00000A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1" name="Text 19">
          <a:extLst>
            <a:ext uri="{FF2B5EF4-FFF2-40B4-BE49-F238E27FC236}">
              <a16:creationId xmlns:a16="http://schemas.microsoft.com/office/drawing/2014/main" id="{00000000-0008-0000-0400-00000B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2" name="Text 19">
          <a:extLst>
            <a:ext uri="{FF2B5EF4-FFF2-40B4-BE49-F238E27FC236}">
              <a16:creationId xmlns:a16="http://schemas.microsoft.com/office/drawing/2014/main" id="{00000000-0008-0000-0400-00000C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3" name="Text 19">
          <a:extLst>
            <a:ext uri="{FF2B5EF4-FFF2-40B4-BE49-F238E27FC236}">
              <a16:creationId xmlns:a16="http://schemas.microsoft.com/office/drawing/2014/main" id="{00000000-0008-0000-0400-00000D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4" name="Text 19">
          <a:extLst>
            <a:ext uri="{FF2B5EF4-FFF2-40B4-BE49-F238E27FC236}">
              <a16:creationId xmlns:a16="http://schemas.microsoft.com/office/drawing/2014/main" id="{00000000-0008-0000-0400-00000E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5" name="Text 19">
          <a:extLst>
            <a:ext uri="{FF2B5EF4-FFF2-40B4-BE49-F238E27FC236}">
              <a16:creationId xmlns:a16="http://schemas.microsoft.com/office/drawing/2014/main" id="{00000000-0008-0000-0400-00000F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6" name="Text 19">
          <a:extLst>
            <a:ext uri="{FF2B5EF4-FFF2-40B4-BE49-F238E27FC236}">
              <a16:creationId xmlns:a16="http://schemas.microsoft.com/office/drawing/2014/main" id="{00000000-0008-0000-0400-000010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7" name="Text 19">
          <a:extLst>
            <a:ext uri="{FF2B5EF4-FFF2-40B4-BE49-F238E27FC236}">
              <a16:creationId xmlns:a16="http://schemas.microsoft.com/office/drawing/2014/main" id="{00000000-0008-0000-0400-000011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8" name="Text 19">
          <a:extLst>
            <a:ext uri="{FF2B5EF4-FFF2-40B4-BE49-F238E27FC236}">
              <a16:creationId xmlns:a16="http://schemas.microsoft.com/office/drawing/2014/main" id="{00000000-0008-0000-0400-000012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9" name="Text 19">
          <a:extLst>
            <a:ext uri="{FF2B5EF4-FFF2-40B4-BE49-F238E27FC236}">
              <a16:creationId xmlns:a16="http://schemas.microsoft.com/office/drawing/2014/main" id="{00000000-0008-0000-0400-000013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20" name="Text 19">
          <a:extLst>
            <a:ext uri="{FF2B5EF4-FFF2-40B4-BE49-F238E27FC236}">
              <a16:creationId xmlns:a16="http://schemas.microsoft.com/office/drawing/2014/main" id="{00000000-0008-0000-0400-000014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21" name="Text 19">
          <a:extLst>
            <a:ext uri="{FF2B5EF4-FFF2-40B4-BE49-F238E27FC236}">
              <a16:creationId xmlns:a16="http://schemas.microsoft.com/office/drawing/2014/main" id="{00000000-0008-0000-0400-000015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22" name="Text 19">
          <a:extLst>
            <a:ext uri="{FF2B5EF4-FFF2-40B4-BE49-F238E27FC236}">
              <a16:creationId xmlns:a16="http://schemas.microsoft.com/office/drawing/2014/main" id="{00000000-0008-0000-0400-000016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23" name="Text 19">
          <a:extLst>
            <a:ext uri="{FF2B5EF4-FFF2-40B4-BE49-F238E27FC236}">
              <a16:creationId xmlns:a16="http://schemas.microsoft.com/office/drawing/2014/main" id="{00000000-0008-0000-0400-000017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24" name="Text 19">
          <a:extLst>
            <a:ext uri="{FF2B5EF4-FFF2-40B4-BE49-F238E27FC236}">
              <a16:creationId xmlns:a16="http://schemas.microsoft.com/office/drawing/2014/main" id="{00000000-0008-0000-0400-000018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25" name="Text 19">
          <a:extLst>
            <a:ext uri="{FF2B5EF4-FFF2-40B4-BE49-F238E27FC236}">
              <a16:creationId xmlns:a16="http://schemas.microsoft.com/office/drawing/2014/main" id="{00000000-0008-0000-0400-000019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26" name="Text 19">
          <a:extLst>
            <a:ext uri="{FF2B5EF4-FFF2-40B4-BE49-F238E27FC236}">
              <a16:creationId xmlns:a16="http://schemas.microsoft.com/office/drawing/2014/main" id="{00000000-0008-0000-0400-00001A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27" name="Text 19">
          <a:extLst>
            <a:ext uri="{FF2B5EF4-FFF2-40B4-BE49-F238E27FC236}">
              <a16:creationId xmlns:a16="http://schemas.microsoft.com/office/drawing/2014/main" id="{00000000-0008-0000-0400-00001B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28" name="Text 19">
          <a:extLst>
            <a:ext uri="{FF2B5EF4-FFF2-40B4-BE49-F238E27FC236}">
              <a16:creationId xmlns:a16="http://schemas.microsoft.com/office/drawing/2014/main" id="{00000000-0008-0000-0400-00001C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29" name="Text 19">
          <a:extLst>
            <a:ext uri="{FF2B5EF4-FFF2-40B4-BE49-F238E27FC236}">
              <a16:creationId xmlns:a16="http://schemas.microsoft.com/office/drawing/2014/main" id="{00000000-0008-0000-0400-00001D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30" name="Text 19">
          <a:extLst>
            <a:ext uri="{FF2B5EF4-FFF2-40B4-BE49-F238E27FC236}">
              <a16:creationId xmlns:a16="http://schemas.microsoft.com/office/drawing/2014/main" id="{00000000-0008-0000-0400-00001E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31" name="Text 19">
          <a:extLst>
            <a:ext uri="{FF2B5EF4-FFF2-40B4-BE49-F238E27FC236}">
              <a16:creationId xmlns:a16="http://schemas.microsoft.com/office/drawing/2014/main" id="{00000000-0008-0000-0400-00001F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32" name="Text 19">
          <a:extLst>
            <a:ext uri="{FF2B5EF4-FFF2-40B4-BE49-F238E27FC236}">
              <a16:creationId xmlns:a16="http://schemas.microsoft.com/office/drawing/2014/main" id="{00000000-0008-0000-0400-000020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33" name="Text 19">
          <a:extLst>
            <a:ext uri="{FF2B5EF4-FFF2-40B4-BE49-F238E27FC236}">
              <a16:creationId xmlns:a16="http://schemas.microsoft.com/office/drawing/2014/main" id="{00000000-0008-0000-0400-000021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34" name="Text 19">
          <a:extLst>
            <a:ext uri="{FF2B5EF4-FFF2-40B4-BE49-F238E27FC236}">
              <a16:creationId xmlns:a16="http://schemas.microsoft.com/office/drawing/2014/main" id="{00000000-0008-0000-0400-000022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35" name="Text 19">
          <a:extLst>
            <a:ext uri="{FF2B5EF4-FFF2-40B4-BE49-F238E27FC236}">
              <a16:creationId xmlns:a16="http://schemas.microsoft.com/office/drawing/2014/main" id="{00000000-0008-0000-0400-000023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36" name="Text 19">
          <a:extLst>
            <a:ext uri="{FF2B5EF4-FFF2-40B4-BE49-F238E27FC236}">
              <a16:creationId xmlns:a16="http://schemas.microsoft.com/office/drawing/2014/main" id="{00000000-0008-0000-0400-000024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37" name="Text 19">
          <a:extLst>
            <a:ext uri="{FF2B5EF4-FFF2-40B4-BE49-F238E27FC236}">
              <a16:creationId xmlns:a16="http://schemas.microsoft.com/office/drawing/2014/main" id="{00000000-0008-0000-0400-000025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38" name="Text 19">
          <a:extLst>
            <a:ext uri="{FF2B5EF4-FFF2-40B4-BE49-F238E27FC236}">
              <a16:creationId xmlns:a16="http://schemas.microsoft.com/office/drawing/2014/main" id="{00000000-0008-0000-0400-000026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39" name="Text 19">
          <a:extLst>
            <a:ext uri="{FF2B5EF4-FFF2-40B4-BE49-F238E27FC236}">
              <a16:creationId xmlns:a16="http://schemas.microsoft.com/office/drawing/2014/main" id="{00000000-0008-0000-0400-000027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40" name="Text 19">
          <a:extLst>
            <a:ext uri="{FF2B5EF4-FFF2-40B4-BE49-F238E27FC236}">
              <a16:creationId xmlns:a16="http://schemas.microsoft.com/office/drawing/2014/main" id="{00000000-0008-0000-0400-000028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41" name="Text 19">
          <a:extLst>
            <a:ext uri="{FF2B5EF4-FFF2-40B4-BE49-F238E27FC236}">
              <a16:creationId xmlns:a16="http://schemas.microsoft.com/office/drawing/2014/main" id="{00000000-0008-0000-0400-000029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42" name="Text 19">
          <a:extLst>
            <a:ext uri="{FF2B5EF4-FFF2-40B4-BE49-F238E27FC236}">
              <a16:creationId xmlns:a16="http://schemas.microsoft.com/office/drawing/2014/main" id="{00000000-0008-0000-0400-00002A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43" name="Text 19">
          <a:extLst>
            <a:ext uri="{FF2B5EF4-FFF2-40B4-BE49-F238E27FC236}">
              <a16:creationId xmlns:a16="http://schemas.microsoft.com/office/drawing/2014/main" id="{00000000-0008-0000-0400-00002B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44" name="Text 19">
          <a:extLst>
            <a:ext uri="{FF2B5EF4-FFF2-40B4-BE49-F238E27FC236}">
              <a16:creationId xmlns:a16="http://schemas.microsoft.com/office/drawing/2014/main" id="{00000000-0008-0000-0400-00002C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45" name="Text 19">
          <a:extLst>
            <a:ext uri="{FF2B5EF4-FFF2-40B4-BE49-F238E27FC236}">
              <a16:creationId xmlns:a16="http://schemas.microsoft.com/office/drawing/2014/main" id="{00000000-0008-0000-0400-00002D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46" name="Text 19">
          <a:extLst>
            <a:ext uri="{FF2B5EF4-FFF2-40B4-BE49-F238E27FC236}">
              <a16:creationId xmlns:a16="http://schemas.microsoft.com/office/drawing/2014/main" id="{00000000-0008-0000-0400-00002E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47" name="Text 19">
          <a:extLst>
            <a:ext uri="{FF2B5EF4-FFF2-40B4-BE49-F238E27FC236}">
              <a16:creationId xmlns:a16="http://schemas.microsoft.com/office/drawing/2014/main" id="{00000000-0008-0000-0400-00002F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48" name="Text 19">
          <a:extLst>
            <a:ext uri="{FF2B5EF4-FFF2-40B4-BE49-F238E27FC236}">
              <a16:creationId xmlns:a16="http://schemas.microsoft.com/office/drawing/2014/main" id="{00000000-0008-0000-0400-000030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49" name="Text 19">
          <a:extLst>
            <a:ext uri="{FF2B5EF4-FFF2-40B4-BE49-F238E27FC236}">
              <a16:creationId xmlns:a16="http://schemas.microsoft.com/office/drawing/2014/main" id="{00000000-0008-0000-0400-000031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50" name="Text 19">
          <a:extLst>
            <a:ext uri="{FF2B5EF4-FFF2-40B4-BE49-F238E27FC236}">
              <a16:creationId xmlns:a16="http://schemas.microsoft.com/office/drawing/2014/main" id="{00000000-0008-0000-0400-000032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51" name="Text 19">
          <a:extLst>
            <a:ext uri="{FF2B5EF4-FFF2-40B4-BE49-F238E27FC236}">
              <a16:creationId xmlns:a16="http://schemas.microsoft.com/office/drawing/2014/main" id="{00000000-0008-0000-0400-000033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52" name="Text 19">
          <a:extLst>
            <a:ext uri="{FF2B5EF4-FFF2-40B4-BE49-F238E27FC236}">
              <a16:creationId xmlns:a16="http://schemas.microsoft.com/office/drawing/2014/main" id="{00000000-0008-0000-0400-000034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53" name="Text 19">
          <a:extLst>
            <a:ext uri="{FF2B5EF4-FFF2-40B4-BE49-F238E27FC236}">
              <a16:creationId xmlns:a16="http://schemas.microsoft.com/office/drawing/2014/main" id="{00000000-0008-0000-0400-000035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54" name="Text 19">
          <a:extLst>
            <a:ext uri="{FF2B5EF4-FFF2-40B4-BE49-F238E27FC236}">
              <a16:creationId xmlns:a16="http://schemas.microsoft.com/office/drawing/2014/main" id="{00000000-0008-0000-0400-000036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55" name="Text 19">
          <a:extLst>
            <a:ext uri="{FF2B5EF4-FFF2-40B4-BE49-F238E27FC236}">
              <a16:creationId xmlns:a16="http://schemas.microsoft.com/office/drawing/2014/main" id="{00000000-0008-0000-0400-000037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56" name="Text 19">
          <a:extLst>
            <a:ext uri="{FF2B5EF4-FFF2-40B4-BE49-F238E27FC236}">
              <a16:creationId xmlns:a16="http://schemas.microsoft.com/office/drawing/2014/main" id="{00000000-0008-0000-0400-000038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57" name="Text 19">
          <a:extLst>
            <a:ext uri="{FF2B5EF4-FFF2-40B4-BE49-F238E27FC236}">
              <a16:creationId xmlns:a16="http://schemas.microsoft.com/office/drawing/2014/main" id="{00000000-0008-0000-0400-000039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58" name="Text 19">
          <a:extLst>
            <a:ext uri="{FF2B5EF4-FFF2-40B4-BE49-F238E27FC236}">
              <a16:creationId xmlns:a16="http://schemas.microsoft.com/office/drawing/2014/main" id="{00000000-0008-0000-0400-00003A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59" name="Text 19">
          <a:extLst>
            <a:ext uri="{FF2B5EF4-FFF2-40B4-BE49-F238E27FC236}">
              <a16:creationId xmlns:a16="http://schemas.microsoft.com/office/drawing/2014/main" id="{00000000-0008-0000-0400-00003B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60" name="Text 19">
          <a:extLst>
            <a:ext uri="{FF2B5EF4-FFF2-40B4-BE49-F238E27FC236}">
              <a16:creationId xmlns:a16="http://schemas.microsoft.com/office/drawing/2014/main" id="{00000000-0008-0000-0400-00003C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61" name="Text 19">
          <a:extLst>
            <a:ext uri="{FF2B5EF4-FFF2-40B4-BE49-F238E27FC236}">
              <a16:creationId xmlns:a16="http://schemas.microsoft.com/office/drawing/2014/main" id="{00000000-0008-0000-0400-00003D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62" name="Text 19">
          <a:extLst>
            <a:ext uri="{FF2B5EF4-FFF2-40B4-BE49-F238E27FC236}">
              <a16:creationId xmlns:a16="http://schemas.microsoft.com/office/drawing/2014/main" id="{00000000-0008-0000-0400-00003E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63" name="Text 19">
          <a:extLst>
            <a:ext uri="{FF2B5EF4-FFF2-40B4-BE49-F238E27FC236}">
              <a16:creationId xmlns:a16="http://schemas.microsoft.com/office/drawing/2014/main" id="{00000000-0008-0000-0400-00003F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64" name="Text 19">
          <a:extLst>
            <a:ext uri="{FF2B5EF4-FFF2-40B4-BE49-F238E27FC236}">
              <a16:creationId xmlns:a16="http://schemas.microsoft.com/office/drawing/2014/main" id="{00000000-0008-0000-0400-000040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65" name="Text 19">
          <a:extLst>
            <a:ext uri="{FF2B5EF4-FFF2-40B4-BE49-F238E27FC236}">
              <a16:creationId xmlns:a16="http://schemas.microsoft.com/office/drawing/2014/main" id="{00000000-0008-0000-0400-000041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66" name="Text 19">
          <a:extLst>
            <a:ext uri="{FF2B5EF4-FFF2-40B4-BE49-F238E27FC236}">
              <a16:creationId xmlns:a16="http://schemas.microsoft.com/office/drawing/2014/main" id="{00000000-0008-0000-0400-000042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67" name="Text 19">
          <a:extLst>
            <a:ext uri="{FF2B5EF4-FFF2-40B4-BE49-F238E27FC236}">
              <a16:creationId xmlns:a16="http://schemas.microsoft.com/office/drawing/2014/main" id="{00000000-0008-0000-0400-000043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68" name="Text 19">
          <a:extLst>
            <a:ext uri="{FF2B5EF4-FFF2-40B4-BE49-F238E27FC236}">
              <a16:creationId xmlns:a16="http://schemas.microsoft.com/office/drawing/2014/main" id="{00000000-0008-0000-0400-000044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69" name="Text 19">
          <a:extLst>
            <a:ext uri="{FF2B5EF4-FFF2-40B4-BE49-F238E27FC236}">
              <a16:creationId xmlns:a16="http://schemas.microsoft.com/office/drawing/2014/main" id="{00000000-0008-0000-0400-000045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70" name="Text 19">
          <a:extLst>
            <a:ext uri="{FF2B5EF4-FFF2-40B4-BE49-F238E27FC236}">
              <a16:creationId xmlns:a16="http://schemas.microsoft.com/office/drawing/2014/main" id="{00000000-0008-0000-0400-000046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71" name="Text 19">
          <a:extLst>
            <a:ext uri="{FF2B5EF4-FFF2-40B4-BE49-F238E27FC236}">
              <a16:creationId xmlns:a16="http://schemas.microsoft.com/office/drawing/2014/main" id="{00000000-0008-0000-0400-000047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72" name="Text 19">
          <a:extLst>
            <a:ext uri="{FF2B5EF4-FFF2-40B4-BE49-F238E27FC236}">
              <a16:creationId xmlns:a16="http://schemas.microsoft.com/office/drawing/2014/main" id="{00000000-0008-0000-0400-000048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73" name="Text 19">
          <a:extLst>
            <a:ext uri="{FF2B5EF4-FFF2-40B4-BE49-F238E27FC236}">
              <a16:creationId xmlns:a16="http://schemas.microsoft.com/office/drawing/2014/main" id="{00000000-0008-0000-0400-000049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74" name="Text 19">
          <a:extLst>
            <a:ext uri="{FF2B5EF4-FFF2-40B4-BE49-F238E27FC236}">
              <a16:creationId xmlns:a16="http://schemas.microsoft.com/office/drawing/2014/main" id="{00000000-0008-0000-0400-00004A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75" name="Text 19">
          <a:extLst>
            <a:ext uri="{FF2B5EF4-FFF2-40B4-BE49-F238E27FC236}">
              <a16:creationId xmlns:a16="http://schemas.microsoft.com/office/drawing/2014/main" id="{00000000-0008-0000-0400-00004B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76" name="Text 19">
          <a:extLst>
            <a:ext uri="{FF2B5EF4-FFF2-40B4-BE49-F238E27FC236}">
              <a16:creationId xmlns:a16="http://schemas.microsoft.com/office/drawing/2014/main" id="{00000000-0008-0000-0400-00004C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77" name="Text 19">
          <a:extLst>
            <a:ext uri="{FF2B5EF4-FFF2-40B4-BE49-F238E27FC236}">
              <a16:creationId xmlns:a16="http://schemas.microsoft.com/office/drawing/2014/main" id="{00000000-0008-0000-0400-00004D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78" name="Text 19">
          <a:extLst>
            <a:ext uri="{FF2B5EF4-FFF2-40B4-BE49-F238E27FC236}">
              <a16:creationId xmlns:a16="http://schemas.microsoft.com/office/drawing/2014/main" id="{00000000-0008-0000-0400-00004E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79" name="Text 19">
          <a:extLst>
            <a:ext uri="{FF2B5EF4-FFF2-40B4-BE49-F238E27FC236}">
              <a16:creationId xmlns:a16="http://schemas.microsoft.com/office/drawing/2014/main" id="{00000000-0008-0000-0400-00004F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80" name="Text 19">
          <a:extLst>
            <a:ext uri="{FF2B5EF4-FFF2-40B4-BE49-F238E27FC236}">
              <a16:creationId xmlns:a16="http://schemas.microsoft.com/office/drawing/2014/main" id="{00000000-0008-0000-0400-000050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81" name="Text 19">
          <a:extLst>
            <a:ext uri="{FF2B5EF4-FFF2-40B4-BE49-F238E27FC236}">
              <a16:creationId xmlns:a16="http://schemas.microsoft.com/office/drawing/2014/main" id="{00000000-0008-0000-0400-000051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82" name="Text 19">
          <a:extLst>
            <a:ext uri="{FF2B5EF4-FFF2-40B4-BE49-F238E27FC236}">
              <a16:creationId xmlns:a16="http://schemas.microsoft.com/office/drawing/2014/main" id="{00000000-0008-0000-0400-000052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83" name="Text 19">
          <a:extLst>
            <a:ext uri="{FF2B5EF4-FFF2-40B4-BE49-F238E27FC236}">
              <a16:creationId xmlns:a16="http://schemas.microsoft.com/office/drawing/2014/main" id="{00000000-0008-0000-0400-000053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84" name="Text 19">
          <a:extLst>
            <a:ext uri="{FF2B5EF4-FFF2-40B4-BE49-F238E27FC236}">
              <a16:creationId xmlns:a16="http://schemas.microsoft.com/office/drawing/2014/main" id="{00000000-0008-0000-0400-000054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85" name="Text 19">
          <a:extLst>
            <a:ext uri="{FF2B5EF4-FFF2-40B4-BE49-F238E27FC236}">
              <a16:creationId xmlns:a16="http://schemas.microsoft.com/office/drawing/2014/main" id="{00000000-0008-0000-0400-000055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86" name="Text 19">
          <a:extLst>
            <a:ext uri="{FF2B5EF4-FFF2-40B4-BE49-F238E27FC236}">
              <a16:creationId xmlns:a16="http://schemas.microsoft.com/office/drawing/2014/main" id="{00000000-0008-0000-0400-000056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87" name="Text 19">
          <a:extLst>
            <a:ext uri="{FF2B5EF4-FFF2-40B4-BE49-F238E27FC236}">
              <a16:creationId xmlns:a16="http://schemas.microsoft.com/office/drawing/2014/main" id="{00000000-0008-0000-0400-000057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88" name="Text 19">
          <a:extLst>
            <a:ext uri="{FF2B5EF4-FFF2-40B4-BE49-F238E27FC236}">
              <a16:creationId xmlns:a16="http://schemas.microsoft.com/office/drawing/2014/main" id="{00000000-0008-0000-0400-000058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89" name="Text 19">
          <a:extLst>
            <a:ext uri="{FF2B5EF4-FFF2-40B4-BE49-F238E27FC236}">
              <a16:creationId xmlns:a16="http://schemas.microsoft.com/office/drawing/2014/main" id="{00000000-0008-0000-0400-000059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90" name="Text 19">
          <a:extLst>
            <a:ext uri="{FF2B5EF4-FFF2-40B4-BE49-F238E27FC236}">
              <a16:creationId xmlns:a16="http://schemas.microsoft.com/office/drawing/2014/main" id="{00000000-0008-0000-0400-00005A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91" name="Text 19">
          <a:extLst>
            <a:ext uri="{FF2B5EF4-FFF2-40B4-BE49-F238E27FC236}">
              <a16:creationId xmlns:a16="http://schemas.microsoft.com/office/drawing/2014/main" id="{00000000-0008-0000-0400-00005B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92" name="Text 19">
          <a:extLst>
            <a:ext uri="{FF2B5EF4-FFF2-40B4-BE49-F238E27FC236}">
              <a16:creationId xmlns:a16="http://schemas.microsoft.com/office/drawing/2014/main" id="{00000000-0008-0000-0400-00005C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93" name="Text 19">
          <a:extLst>
            <a:ext uri="{FF2B5EF4-FFF2-40B4-BE49-F238E27FC236}">
              <a16:creationId xmlns:a16="http://schemas.microsoft.com/office/drawing/2014/main" id="{00000000-0008-0000-0400-00005D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94" name="Text 19">
          <a:extLst>
            <a:ext uri="{FF2B5EF4-FFF2-40B4-BE49-F238E27FC236}">
              <a16:creationId xmlns:a16="http://schemas.microsoft.com/office/drawing/2014/main" id="{00000000-0008-0000-0400-00005E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95" name="Text 19">
          <a:extLst>
            <a:ext uri="{FF2B5EF4-FFF2-40B4-BE49-F238E27FC236}">
              <a16:creationId xmlns:a16="http://schemas.microsoft.com/office/drawing/2014/main" id="{00000000-0008-0000-0400-00005F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96" name="Text 19">
          <a:extLst>
            <a:ext uri="{FF2B5EF4-FFF2-40B4-BE49-F238E27FC236}">
              <a16:creationId xmlns:a16="http://schemas.microsoft.com/office/drawing/2014/main" id="{00000000-0008-0000-0400-000060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97" name="Text 19">
          <a:extLst>
            <a:ext uri="{FF2B5EF4-FFF2-40B4-BE49-F238E27FC236}">
              <a16:creationId xmlns:a16="http://schemas.microsoft.com/office/drawing/2014/main" id="{00000000-0008-0000-0400-000061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98" name="Text 19">
          <a:extLst>
            <a:ext uri="{FF2B5EF4-FFF2-40B4-BE49-F238E27FC236}">
              <a16:creationId xmlns:a16="http://schemas.microsoft.com/office/drawing/2014/main" id="{00000000-0008-0000-0400-000062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99" name="Text 19">
          <a:extLst>
            <a:ext uri="{FF2B5EF4-FFF2-40B4-BE49-F238E27FC236}">
              <a16:creationId xmlns:a16="http://schemas.microsoft.com/office/drawing/2014/main" id="{00000000-0008-0000-0400-000063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00" name="Text 19">
          <a:extLst>
            <a:ext uri="{FF2B5EF4-FFF2-40B4-BE49-F238E27FC236}">
              <a16:creationId xmlns:a16="http://schemas.microsoft.com/office/drawing/2014/main" id="{00000000-0008-0000-0400-000064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01" name="Text 19">
          <a:extLst>
            <a:ext uri="{FF2B5EF4-FFF2-40B4-BE49-F238E27FC236}">
              <a16:creationId xmlns:a16="http://schemas.microsoft.com/office/drawing/2014/main" id="{00000000-0008-0000-0400-000065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02" name="Text 19">
          <a:extLst>
            <a:ext uri="{FF2B5EF4-FFF2-40B4-BE49-F238E27FC236}">
              <a16:creationId xmlns:a16="http://schemas.microsoft.com/office/drawing/2014/main" id="{00000000-0008-0000-0400-000066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03" name="Text 19">
          <a:extLst>
            <a:ext uri="{FF2B5EF4-FFF2-40B4-BE49-F238E27FC236}">
              <a16:creationId xmlns:a16="http://schemas.microsoft.com/office/drawing/2014/main" id="{00000000-0008-0000-0400-000067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04" name="Text 19">
          <a:extLst>
            <a:ext uri="{FF2B5EF4-FFF2-40B4-BE49-F238E27FC236}">
              <a16:creationId xmlns:a16="http://schemas.microsoft.com/office/drawing/2014/main" id="{00000000-0008-0000-0400-000068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05" name="Text 19">
          <a:extLst>
            <a:ext uri="{FF2B5EF4-FFF2-40B4-BE49-F238E27FC236}">
              <a16:creationId xmlns:a16="http://schemas.microsoft.com/office/drawing/2014/main" id="{00000000-0008-0000-0400-000069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06" name="Text 19">
          <a:extLst>
            <a:ext uri="{FF2B5EF4-FFF2-40B4-BE49-F238E27FC236}">
              <a16:creationId xmlns:a16="http://schemas.microsoft.com/office/drawing/2014/main" id="{00000000-0008-0000-0400-00006A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07" name="Text 19">
          <a:extLst>
            <a:ext uri="{FF2B5EF4-FFF2-40B4-BE49-F238E27FC236}">
              <a16:creationId xmlns:a16="http://schemas.microsoft.com/office/drawing/2014/main" id="{00000000-0008-0000-0400-00006B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08" name="Text 19">
          <a:extLst>
            <a:ext uri="{FF2B5EF4-FFF2-40B4-BE49-F238E27FC236}">
              <a16:creationId xmlns:a16="http://schemas.microsoft.com/office/drawing/2014/main" id="{00000000-0008-0000-0400-00006C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09" name="Text 19">
          <a:extLst>
            <a:ext uri="{FF2B5EF4-FFF2-40B4-BE49-F238E27FC236}">
              <a16:creationId xmlns:a16="http://schemas.microsoft.com/office/drawing/2014/main" id="{00000000-0008-0000-0400-00006D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10" name="Text 19">
          <a:extLst>
            <a:ext uri="{FF2B5EF4-FFF2-40B4-BE49-F238E27FC236}">
              <a16:creationId xmlns:a16="http://schemas.microsoft.com/office/drawing/2014/main" id="{00000000-0008-0000-0400-00006E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11" name="Text 19">
          <a:extLst>
            <a:ext uri="{FF2B5EF4-FFF2-40B4-BE49-F238E27FC236}">
              <a16:creationId xmlns:a16="http://schemas.microsoft.com/office/drawing/2014/main" id="{00000000-0008-0000-0400-00006F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12" name="Text 19">
          <a:extLst>
            <a:ext uri="{FF2B5EF4-FFF2-40B4-BE49-F238E27FC236}">
              <a16:creationId xmlns:a16="http://schemas.microsoft.com/office/drawing/2014/main" id="{00000000-0008-0000-0400-000070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13" name="Text 19">
          <a:extLst>
            <a:ext uri="{FF2B5EF4-FFF2-40B4-BE49-F238E27FC236}">
              <a16:creationId xmlns:a16="http://schemas.microsoft.com/office/drawing/2014/main" id="{00000000-0008-0000-0400-000071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14" name="Text 19">
          <a:extLst>
            <a:ext uri="{FF2B5EF4-FFF2-40B4-BE49-F238E27FC236}">
              <a16:creationId xmlns:a16="http://schemas.microsoft.com/office/drawing/2014/main" id="{00000000-0008-0000-0400-000072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15" name="Text 19">
          <a:extLst>
            <a:ext uri="{FF2B5EF4-FFF2-40B4-BE49-F238E27FC236}">
              <a16:creationId xmlns:a16="http://schemas.microsoft.com/office/drawing/2014/main" id="{00000000-0008-0000-0400-000073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16" name="Text 19">
          <a:extLst>
            <a:ext uri="{FF2B5EF4-FFF2-40B4-BE49-F238E27FC236}">
              <a16:creationId xmlns:a16="http://schemas.microsoft.com/office/drawing/2014/main" id="{00000000-0008-0000-0400-000074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17" name="Text 19">
          <a:extLst>
            <a:ext uri="{FF2B5EF4-FFF2-40B4-BE49-F238E27FC236}">
              <a16:creationId xmlns:a16="http://schemas.microsoft.com/office/drawing/2014/main" id="{00000000-0008-0000-0400-000075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18" name="Text 19">
          <a:extLst>
            <a:ext uri="{FF2B5EF4-FFF2-40B4-BE49-F238E27FC236}">
              <a16:creationId xmlns:a16="http://schemas.microsoft.com/office/drawing/2014/main" id="{00000000-0008-0000-0400-000076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19" name="Text 19">
          <a:extLst>
            <a:ext uri="{FF2B5EF4-FFF2-40B4-BE49-F238E27FC236}">
              <a16:creationId xmlns:a16="http://schemas.microsoft.com/office/drawing/2014/main" id="{00000000-0008-0000-0400-000077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20" name="Text 19">
          <a:extLst>
            <a:ext uri="{FF2B5EF4-FFF2-40B4-BE49-F238E27FC236}">
              <a16:creationId xmlns:a16="http://schemas.microsoft.com/office/drawing/2014/main" id="{00000000-0008-0000-0400-000078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21" name="Text 19">
          <a:extLst>
            <a:ext uri="{FF2B5EF4-FFF2-40B4-BE49-F238E27FC236}">
              <a16:creationId xmlns:a16="http://schemas.microsoft.com/office/drawing/2014/main" id="{00000000-0008-0000-0400-000079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22" name="Text 19">
          <a:extLst>
            <a:ext uri="{FF2B5EF4-FFF2-40B4-BE49-F238E27FC236}">
              <a16:creationId xmlns:a16="http://schemas.microsoft.com/office/drawing/2014/main" id="{00000000-0008-0000-0400-00007A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23" name="Text 19">
          <a:extLst>
            <a:ext uri="{FF2B5EF4-FFF2-40B4-BE49-F238E27FC236}">
              <a16:creationId xmlns:a16="http://schemas.microsoft.com/office/drawing/2014/main" id="{00000000-0008-0000-0400-00007B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24" name="Text 19">
          <a:extLst>
            <a:ext uri="{FF2B5EF4-FFF2-40B4-BE49-F238E27FC236}">
              <a16:creationId xmlns:a16="http://schemas.microsoft.com/office/drawing/2014/main" id="{00000000-0008-0000-0400-00007C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25" name="Text 19">
          <a:extLst>
            <a:ext uri="{FF2B5EF4-FFF2-40B4-BE49-F238E27FC236}">
              <a16:creationId xmlns:a16="http://schemas.microsoft.com/office/drawing/2014/main" id="{00000000-0008-0000-0400-00007D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26" name="Text 19">
          <a:extLst>
            <a:ext uri="{FF2B5EF4-FFF2-40B4-BE49-F238E27FC236}">
              <a16:creationId xmlns:a16="http://schemas.microsoft.com/office/drawing/2014/main" id="{00000000-0008-0000-0400-00007E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27" name="Text 19">
          <a:extLst>
            <a:ext uri="{FF2B5EF4-FFF2-40B4-BE49-F238E27FC236}">
              <a16:creationId xmlns:a16="http://schemas.microsoft.com/office/drawing/2014/main" id="{00000000-0008-0000-0400-00007F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28" name="Text 19">
          <a:extLst>
            <a:ext uri="{FF2B5EF4-FFF2-40B4-BE49-F238E27FC236}">
              <a16:creationId xmlns:a16="http://schemas.microsoft.com/office/drawing/2014/main" id="{00000000-0008-0000-0400-000080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29" name="Text 19">
          <a:extLst>
            <a:ext uri="{FF2B5EF4-FFF2-40B4-BE49-F238E27FC236}">
              <a16:creationId xmlns:a16="http://schemas.microsoft.com/office/drawing/2014/main" id="{00000000-0008-0000-0400-000081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30" name="Text 19">
          <a:extLst>
            <a:ext uri="{FF2B5EF4-FFF2-40B4-BE49-F238E27FC236}">
              <a16:creationId xmlns:a16="http://schemas.microsoft.com/office/drawing/2014/main" id="{00000000-0008-0000-0400-000082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31" name="Text 19">
          <a:extLst>
            <a:ext uri="{FF2B5EF4-FFF2-40B4-BE49-F238E27FC236}">
              <a16:creationId xmlns:a16="http://schemas.microsoft.com/office/drawing/2014/main" id="{00000000-0008-0000-0400-000083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32" name="Text 19">
          <a:extLst>
            <a:ext uri="{FF2B5EF4-FFF2-40B4-BE49-F238E27FC236}">
              <a16:creationId xmlns:a16="http://schemas.microsoft.com/office/drawing/2014/main" id="{00000000-0008-0000-0400-000084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33" name="Text 19">
          <a:extLst>
            <a:ext uri="{FF2B5EF4-FFF2-40B4-BE49-F238E27FC236}">
              <a16:creationId xmlns:a16="http://schemas.microsoft.com/office/drawing/2014/main" id="{00000000-0008-0000-0400-000085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34" name="Text 19">
          <a:extLst>
            <a:ext uri="{FF2B5EF4-FFF2-40B4-BE49-F238E27FC236}">
              <a16:creationId xmlns:a16="http://schemas.microsoft.com/office/drawing/2014/main" id="{00000000-0008-0000-0400-000086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35" name="Text 19">
          <a:extLst>
            <a:ext uri="{FF2B5EF4-FFF2-40B4-BE49-F238E27FC236}">
              <a16:creationId xmlns:a16="http://schemas.microsoft.com/office/drawing/2014/main" id="{00000000-0008-0000-0400-000087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36" name="Text 19">
          <a:extLst>
            <a:ext uri="{FF2B5EF4-FFF2-40B4-BE49-F238E27FC236}">
              <a16:creationId xmlns:a16="http://schemas.microsoft.com/office/drawing/2014/main" id="{00000000-0008-0000-0400-000088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37" name="Text 19">
          <a:extLst>
            <a:ext uri="{FF2B5EF4-FFF2-40B4-BE49-F238E27FC236}">
              <a16:creationId xmlns:a16="http://schemas.microsoft.com/office/drawing/2014/main" id="{00000000-0008-0000-0400-000089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38" name="Text 19">
          <a:extLst>
            <a:ext uri="{FF2B5EF4-FFF2-40B4-BE49-F238E27FC236}">
              <a16:creationId xmlns:a16="http://schemas.microsoft.com/office/drawing/2014/main" id="{00000000-0008-0000-0400-00008A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39" name="Text 19">
          <a:extLst>
            <a:ext uri="{FF2B5EF4-FFF2-40B4-BE49-F238E27FC236}">
              <a16:creationId xmlns:a16="http://schemas.microsoft.com/office/drawing/2014/main" id="{00000000-0008-0000-0400-00008B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40" name="Text 19">
          <a:extLst>
            <a:ext uri="{FF2B5EF4-FFF2-40B4-BE49-F238E27FC236}">
              <a16:creationId xmlns:a16="http://schemas.microsoft.com/office/drawing/2014/main" id="{00000000-0008-0000-0400-00008C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41" name="Text 19">
          <a:extLst>
            <a:ext uri="{FF2B5EF4-FFF2-40B4-BE49-F238E27FC236}">
              <a16:creationId xmlns:a16="http://schemas.microsoft.com/office/drawing/2014/main" id="{00000000-0008-0000-0400-00008D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42" name="Text 19">
          <a:extLst>
            <a:ext uri="{FF2B5EF4-FFF2-40B4-BE49-F238E27FC236}">
              <a16:creationId xmlns:a16="http://schemas.microsoft.com/office/drawing/2014/main" id="{00000000-0008-0000-0400-00008E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43" name="Text 19">
          <a:extLst>
            <a:ext uri="{FF2B5EF4-FFF2-40B4-BE49-F238E27FC236}">
              <a16:creationId xmlns:a16="http://schemas.microsoft.com/office/drawing/2014/main" id="{00000000-0008-0000-0400-00008F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44" name="Text 19">
          <a:extLst>
            <a:ext uri="{FF2B5EF4-FFF2-40B4-BE49-F238E27FC236}">
              <a16:creationId xmlns:a16="http://schemas.microsoft.com/office/drawing/2014/main" id="{00000000-0008-0000-0400-000090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45" name="Text 19">
          <a:extLst>
            <a:ext uri="{FF2B5EF4-FFF2-40B4-BE49-F238E27FC236}">
              <a16:creationId xmlns:a16="http://schemas.microsoft.com/office/drawing/2014/main" id="{00000000-0008-0000-0400-000091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46" name="Text 19">
          <a:extLst>
            <a:ext uri="{FF2B5EF4-FFF2-40B4-BE49-F238E27FC236}">
              <a16:creationId xmlns:a16="http://schemas.microsoft.com/office/drawing/2014/main" id="{00000000-0008-0000-0400-000092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47" name="Text 19">
          <a:extLst>
            <a:ext uri="{FF2B5EF4-FFF2-40B4-BE49-F238E27FC236}">
              <a16:creationId xmlns:a16="http://schemas.microsoft.com/office/drawing/2014/main" id="{00000000-0008-0000-0400-000093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48" name="Text 19">
          <a:extLst>
            <a:ext uri="{FF2B5EF4-FFF2-40B4-BE49-F238E27FC236}">
              <a16:creationId xmlns:a16="http://schemas.microsoft.com/office/drawing/2014/main" id="{00000000-0008-0000-0400-000094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49" name="Text 19">
          <a:extLst>
            <a:ext uri="{FF2B5EF4-FFF2-40B4-BE49-F238E27FC236}">
              <a16:creationId xmlns:a16="http://schemas.microsoft.com/office/drawing/2014/main" id="{00000000-0008-0000-0400-000095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50" name="Text 19">
          <a:extLst>
            <a:ext uri="{FF2B5EF4-FFF2-40B4-BE49-F238E27FC236}">
              <a16:creationId xmlns:a16="http://schemas.microsoft.com/office/drawing/2014/main" id="{00000000-0008-0000-0400-000096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51" name="Text 19">
          <a:extLst>
            <a:ext uri="{FF2B5EF4-FFF2-40B4-BE49-F238E27FC236}">
              <a16:creationId xmlns:a16="http://schemas.microsoft.com/office/drawing/2014/main" id="{00000000-0008-0000-0400-000097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52" name="Text 19">
          <a:extLst>
            <a:ext uri="{FF2B5EF4-FFF2-40B4-BE49-F238E27FC236}">
              <a16:creationId xmlns:a16="http://schemas.microsoft.com/office/drawing/2014/main" id="{00000000-0008-0000-0400-000098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53" name="Text 19">
          <a:extLst>
            <a:ext uri="{FF2B5EF4-FFF2-40B4-BE49-F238E27FC236}">
              <a16:creationId xmlns:a16="http://schemas.microsoft.com/office/drawing/2014/main" id="{00000000-0008-0000-0400-000099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54" name="Text 19">
          <a:extLst>
            <a:ext uri="{FF2B5EF4-FFF2-40B4-BE49-F238E27FC236}">
              <a16:creationId xmlns:a16="http://schemas.microsoft.com/office/drawing/2014/main" id="{00000000-0008-0000-0400-00009A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55" name="Text 19">
          <a:extLst>
            <a:ext uri="{FF2B5EF4-FFF2-40B4-BE49-F238E27FC236}">
              <a16:creationId xmlns:a16="http://schemas.microsoft.com/office/drawing/2014/main" id="{00000000-0008-0000-0400-00009B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56" name="Text 19">
          <a:extLst>
            <a:ext uri="{FF2B5EF4-FFF2-40B4-BE49-F238E27FC236}">
              <a16:creationId xmlns:a16="http://schemas.microsoft.com/office/drawing/2014/main" id="{00000000-0008-0000-0400-00009C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57" name="Text 19">
          <a:extLst>
            <a:ext uri="{FF2B5EF4-FFF2-40B4-BE49-F238E27FC236}">
              <a16:creationId xmlns:a16="http://schemas.microsoft.com/office/drawing/2014/main" id="{00000000-0008-0000-0400-00009D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58" name="Text 19">
          <a:extLst>
            <a:ext uri="{FF2B5EF4-FFF2-40B4-BE49-F238E27FC236}">
              <a16:creationId xmlns:a16="http://schemas.microsoft.com/office/drawing/2014/main" id="{00000000-0008-0000-0400-00009E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513005</xdr:colOff>
      <xdr:row>50</xdr:row>
      <xdr:rowOff>28575</xdr:rowOff>
    </xdr:to>
    <xdr:sp macro="" textlink="">
      <xdr:nvSpPr>
        <xdr:cNvPr id="159" name="Text 19">
          <a:extLst>
            <a:ext uri="{FF2B5EF4-FFF2-40B4-BE49-F238E27FC236}">
              <a16:creationId xmlns:a16="http://schemas.microsoft.com/office/drawing/2014/main" id="{00000000-0008-0000-0400-00009F000000}"/>
            </a:ext>
          </a:extLst>
        </xdr:cNvPr>
        <xdr:cNvSpPr txBox="1">
          <a:spLocks noChangeArrowheads="1"/>
        </xdr:cNvSpPr>
      </xdr:nvSpPr>
      <xdr:spPr bwMode="auto">
        <a:xfrm>
          <a:off x="3827145" y="15529560"/>
          <a:ext cx="31298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60" name="Text 19">
          <a:extLst>
            <a:ext uri="{FF2B5EF4-FFF2-40B4-BE49-F238E27FC236}">
              <a16:creationId xmlns:a16="http://schemas.microsoft.com/office/drawing/2014/main" id="{00000000-0008-0000-0400-0000A0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61" name="Text 19">
          <a:extLst>
            <a:ext uri="{FF2B5EF4-FFF2-40B4-BE49-F238E27FC236}">
              <a16:creationId xmlns:a16="http://schemas.microsoft.com/office/drawing/2014/main" id="{00000000-0008-0000-0400-0000A1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62" name="Text 19">
          <a:extLst>
            <a:ext uri="{FF2B5EF4-FFF2-40B4-BE49-F238E27FC236}">
              <a16:creationId xmlns:a16="http://schemas.microsoft.com/office/drawing/2014/main" id="{00000000-0008-0000-0400-0000A2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63" name="Text 19">
          <a:extLst>
            <a:ext uri="{FF2B5EF4-FFF2-40B4-BE49-F238E27FC236}">
              <a16:creationId xmlns:a16="http://schemas.microsoft.com/office/drawing/2014/main" id="{00000000-0008-0000-0400-0000A3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64" name="Text 19">
          <a:extLst>
            <a:ext uri="{FF2B5EF4-FFF2-40B4-BE49-F238E27FC236}">
              <a16:creationId xmlns:a16="http://schemas.microsoft.com/office/drawing/2014/main" id="{00000000-0008-0000-0400-0000A4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65" name="Text 19">
          <a:extLst>
            <a:ext uri="{FF2B5EF4-FFF2-40B4-BE49-F238E27FC236}">
              <a16:creationId xmlns:a16="http://schemas.microsoft.com/office/drawing/2014/main" id="{00000000-0008-0000-0400-0000A5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66" name="Text 19">
          <a:extLst>
            <a:ext uri="{FF2B5EF4-FFF2-40B4-BE49-F238E27FC236}">
              <a16:creationId xmlns:a16="http://schemas.microsoft.com/office/drawing/2014/main" id="{00000000-0008-0000-0400-0000A6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67" name="Text 19">
          <a:extLst>
            <a:ext uri="{FF2B5EF4-FFF2-40B4-BE49-F238E27FC236}">
              <a16:creationId xmlns:a16="http://schemas.microsoft.com/office/drawing/2014/main" id="{00000000-0008-0000-0400-0000A7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68" name="Text 19">
          <a:extLst>
            <a:ext uri="{FF2B5EF4-FFF2-40B4-BE49-F238E27FC236}">
              <a16:creationId xmlns:a16="http://schemas.microsoft.com/office/drawing/2014/main" id="{00000000-0008-0000-0400-0000A8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69" name="Text 19">
          <a:extLst>
            <a:ext uri="{FF2B5EF4-FFF2-40B4-BE49-F238E27FC236}">
              <a16:creationId xmlns:a16="http://schemas.microsoft.com/office/drawing/2014/main" id="{00000000-0008-0000-0400-0000A9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70" name="Text 19">
          <a:extLst>
            <a:ext uri="{FF2B5EF4-FFF2-40B4-BE49-F238E27FC236}">
              <a16:creationId xmlns:a16="http://schemas.microsoft.com/office/drawing/2014/main" id="{00000000-0008-0000-0400-0000AA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71" name="Text 19">
          <a:extLst>
            <a:ext uri="{FF2B5EF4-FFF2-40B4-BE49-F238E27FC236}">
              <a16:creationId xmlns:a16="http://schemas.microsoft.com/office/drawing/2014/main" id="{00000000-0008-0000-0400-0000AB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72" name="Text 19">
          <a:extLst>
            <a:ext uri="{FF2B5EF4-FFF2-40B4-BE49-F238E27FC236}">
              <a16:creationId xmlns:a16="http://schemas.microsoft.com/office/drawing/2014/main" id="{00000000-0008-0000-0400-0000AC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73" name="Text 19">
          <a:extLst>
            <a:ext uri="{FF2B5EF4-FFF2-40B4-BE49-F238E27FC236}">
              <a16:creationId xmlns:a16="http://schemas.microsoft.com/office/drawing/2014/main" id="{00000000-0008-0000-0400-0000AD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74" name="Text 19">
          <a:extLst>
            <a:ext uri="{FF2B5EF4-FFF2-40B4-BE49-F238E27FC236}">
              <a16:creationId xmlns:a16="http://schemas.microsoft.com/office/drawing/2014/main" id="{00000000-0008-0000-0400-0000AE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75" name="Text 19">
          <a:extLst>
            <a:ext uri="{FF2B5EF4-FFF2-40B4-BE49-F238E27FC236}">
              <a16:creationId xmlns:a16="http://schemas.microsoft.com/office/drawing/2014/main" id="{00000000-0008-0000-0400-0000AF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76" name="Text 19">
          <a:extLst>
            <a:ext uri="{FF2B5EF4-FFF2-40B4-BE49-F238E27FC236}">
              <a16:creationId xmlns:a16="http://schemas.microsoft.com/office/drawing/2014/main" id="{00000000-0008-0000-0400-0000B0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77" name="Text 19">
          <a:extLst>
            <a:ext uri="{FF2B5EF4-FFF2-40B4-BE49-F238E27FC236}">
              <a16:creationId xmlns:a16="http://schemas.microsoft.com/office/drawing/2014/main" id="{00000000-0008-0000-0400-0000B1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78" name="Text 19">
          <a:extLst>
            <a:ext uri="{FF2B5EF4-FFF2-40B4-BE49-F238E27FC236}">
              <a16:creationId xmlns:a16="http://schemas.microsoft.com/office/drawing/2014/main" id="{00000000-0008-0000-0400-0000B2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79" name="Text 19">
          <a:extLst>
            <a:ext uri="{FF2B5EF4-FFF2-40B4-BE49-F238E27FC236}">
              <a16:creationId xmlns:a16="http://schemas.microsoft.com/office/drawing/2014/main" id="{00000000-0008-0000-0400-0000B3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80" name="Text 19">
          <a:extLst>
            <a:ext uri="{FF2B5EF4-FFF2-40B4-BE49-F238E27FC236}">
              <a16:creationId xmlns:a16="http://schemas.microsoft.com/office/drawing/2014/main" id="{00000000-0008-0000-0400-0000B4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81" name="Text 19">
          <a:extLst>
            <a:ext uri="{FF2B5EF4-FFF2-40B4-BE49-F238E27FC236}">
              <a16:creationId xmlns:a16="http://schemas.microsoft.com/office/drawing/2014/main" id="{00000000-0008-0000-0400-0000B5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82" name="Text 19">
          <a:extLst>
            <a:ext uri="{FF2B5EF4-FFF2-40B4-BE49-F238E27FC236}">
              <a16:creationId xmlns:a16="http://schemas.microsoft.com/office/drawing/2014/main" id="{00000000-0008-0000-0400-0000B6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83" name="Text 19">
          <a:extLst>
            <a:ext uri="{FF2B5EF4-FFF2-40B4-BE49-F238E27FC236}">
              <a16:creationId xmlns:a16="http://schemas.microsoft.com/office/drawing/2014/main" id="{00000000-0008-0000-0400-0000B7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84" name="Text 19">
          <a:extLst>
            <a:ext uri="{FF2B5EF4-FFF2-40B4-BE49-F238E27FC236}">
              <a16:creationId xmlns:a16="http://schemas.microsoft.com/office/drawing/2014/main" id="{00000000-0008-0000-0400-0000B8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85" name="Text 19">
          <a:extLst>
            <a:ext uri="{FF2B5EF4-FFF2-40B4-BE49-F238E27FC236}">
              <a16:creationId xmlns:a16="http://schemas.microsoft.com/office/drawing/2014/main" id="{00000000-0008-0000-0400-0000B9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86" name="Text 19">
          <a:extLst>
            <a:ext uri="{FF2B5EF4-FFF2-40B4-BE49-F238E27FC236}">
              <a16:creationId xmlns:a16="http://schemas.microsoft.com/office/drawing/2014/main" id="{00000000-0008-0000-0400-0000BA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87" name="Text 19">
          <a:extLst>
            <a:ext uri="{FF2B5EF4-FFF2-40B4-BE49-F238E27FC236}">
              <a16:creationId xmlns:a16="http://schemas.microsoft.com/office/drawing/2014/main" id="{00000000-0008-0000-0400-0000BB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88" name="Text 19">
          <a:extLst>
            <a:ext uri="{FF2B5EF4-FFF2-40B4-BE49-F238E27FC236}">
              <a16:creationId xmlns:a16="http://schemas.microsoft.com/office/drawing/2014/main" id="{00000000-0008-0000-0400-0000BC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89" name="Text 19">
          <a:extLst>
            <a:ext uri="{FF2B5EF4-FFF2-40B4-BE49-F238E27FC236}">
              <a16:creationId xmlns:a16="http://schemas.microsoft.com/office/drawing/2014/main" id="{00000000-0008-0000-0400-0000BD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90" name="Text 19">
          <a:extLst>
            <a:ext uri="{FF2B5EF4-FFF2-40B4-BE49-F238E27FC236}">
              <a16:creationId xmlns:a16="http://schemas.microsoft.com/office/drawing/2014/main" id="{00000000-0008-0000-0400-0000BE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91" name="Text 19">
          <a:extLst>
            <a:ext uri="{FF2B5EF4-FFF2-40B4-BE49-F238E27FC236}">
              <a16:creationId xmlns:a16="http://schemas.microsoft.com/office/drawing/2014/main" id="{00000000-0008-0000-0400-0000BF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92" name="Text 19">
          <a:extLst>
            <a:ext uri="{FF2B5EF4-FFF2-40B4-BE49-F238E27FC236}">
              <a16:creationId xmlns:a16="http://schemas.microsoft.com/office/drawing/2014/main" id="{00000000-0008-0000-0400-0000C0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93" name="Text 19">
          <a:extLst>
            <a:ext uri="{FF2B5EF4-FFF2-40B4-BE49-F238E27FC236}">
              <a16:creationId xmlns:a16="http://schemas.microsoft.com/office/drawing/2014/main" id="{00000000-0008-0000-0400-0000C1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94" name="Text 19">
          <a:extLst>
            <a:ext uri="{FF2B5EF4-FFF2-40B4-BE49-F238E27FC236}">
              <a16:creationId xmlns:a16="http://schemas.microsoft.com/office/drawing/2014/main" id="{00000000-0008-0000-0400-0000C2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95" name="Text 19">
          <a:extLst>
            <a:ext uri="{FF2B5EF4-FFF2-40B4-BE49-F238E27FC236}">
              <a16:creationId xmlns:a16="http://schemas.microsoft.com/office/drawing/2014/main" id="{00000000-0008-0000-0400-0000C3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96" name="Text 19">
          <a:extLst>
            <a:ext uri="{FF2B5EF4-FFF2-40B4-BE49-F238E27FC236}">
              <a16:creationId xmlns:a16="http://schemas.microsoft.com/office/drawing/2014/main" id="{00000000-0008-0000-0400-0000C4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97" name="Text 19">
          <a:extLst>
            <a:ext uri="{FF2B5EF4-FFF2-40B4-BE49-F238E27FC236}">
              <a16:creationId xmlns:a16="http://schemas.microsoft.com/office/drawing/2014/main" id="{00000000-0008-0000-0400-0000C5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98" name="Text 19">
          <a:extLst>
            <a:ext uri="{FF2B5EF4-FFF2-40B4-BE49-F238E27FC236}">
              <a16:creationId xmlns:a16="http://schemas.microsoft.com/office/drawing/2014/main" id="{00000000-0008-0000-0400-0000C6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199" name="Text 19">
          <a:extLst>
            <a:ext uri="{FF2B5EF4-FFF2-40B4-BE49-F238E27FC236}">
              <a16:creationId xmlns:a16="http://schemas.microsoft.com/office/drawing/2014/main" id="{00000000-0008-0000-0400-0000C7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00" name="Text 19">
          <a:extLst>
            <a:ext uri="{FF2B5EF4-FFF2-40B4-BE49-F238E27FC236}">
              <a16:creationId xmlns:a16="http://schemas.microsoft.com/office/drawing/2014/main" id="{00000000-0008-0000-0400-0000C8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01" name="Text 19">
          <a:extLst>
            <a:ext uri="{FF2B5EF4-FFF2-40B4-BE49-F238E27FC236}">
              <a16:creationId xmlns:a16="http://schemas.microsoft.com/office/drawing/2014/main" id="{00000000-0008-0000-0400-0000C9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02" name="Text 19">
          <a:extLst>
            <a:ext uri="{FF2B5EF4-FFF2-40B4-BE49-F238E27FC236}">
              <a16:creationId xmlns:a16="http://schemas.microsoft.com/office/drawing/2014/main" id="{00000000-0008-0000-0400-0000CA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03" name="Text 19">
          <a:extLst>
            <a:ext uri="{FF2B5EF4-FFF2-40B4-BE49-F238E27FC236}">
              <a16:creationId xmlns:a16="http://schemas.microsoft.com/office/drawing/2014/main" id="{00000000-0008-0000-0400-0000CB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04" name="Text 19">
          <a:extLst>
            <a:ext uri="{FF2B5EF4-FFF2-40B4-BE49-F238E27FC236}">
              <a16:creationId xmlns:a16="http://schemas.microsoft.com/office/drawing/2014/main" id="{00000000-0008-0000-0400-0000CC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05" name="Text 19">
          <a:extLst>
            <a:ext uri="{FF2B5EF4-FFF2-40B4-BE49-F238E27FC236}">
              <a16:creationId xmlns:a16="http://schemas.microsoft.com/office/drawing/2014/main" id="{00000000-0008-0000-0400-0000CD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06" name="Text 19">
          <a:extLst>
            <a:ext uri="{FF2B5EF4-FFF2-40B4-BE49-F238E27FC236}">
              <a16:creationId xmlns:a16="http://schemas.microsoft.com/office/drawing/2014/main" id="{00000000-0008-0000-0400-0000CE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07" name="Text 19">
          <a:extLst>
            <a:ext uri="{FF2B5EF4-FFF2-40B4-BE49-F238E27FC236}">
              <a16:creationId xmlns:a16="http://schemas.microsoft.com/office/drawing/2014/main" id="{00000000-0008-0000-0400-0000CF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08" name="Text 19">
          <a:extLst>
            <a:ext uri="{FF2B5EF4-FFF2-40B4-BE49-F238E27FC236}">
              <a16:creationId xmlns:a16="http://schemas.microsoft.com/office/drawing/2014/main" id="{00000000-0008-0000-0400-0000D0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09" name="Text 19">
          <a:extLst>
            <a:ext uri="{FF2B5EF4-FFF2-40B4-BE49-F238E27FC236}">
              <a16:creationId xmlns:a16="http://schemas.microsoft.com/office/drawing/2014/main" id="{00000000-0008-0000-0400-0000D1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10" name="Text 19">
          <a:extLst>
            <a:ext uri="{FF2B5EF4-FFF2-40B4-BE49-F238E27FC236}">
              <a16:creationId xmlns:a16="http://schemas.microsoft.com/office/drawing/2014/main" id="{00000000-0008-0000-0400-0000D2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11" name="Text 19">
          <a:extLst>
            <a:ext uri="{FF2B5EF4-FFF2-40B4-BE49-F238E27FC236}">
              <a16:creationId xmlns:a16="http://schemas.microsoft.com/office/drawing/2014/main" id="{00000000-0008-0000-0400-0000D3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12" name="Text 19">
          <a:extLst>
            <a:ext uri="{FF2B5EF4-FFF2-40B4-BE49-F238E27FC236}">
              <a16:creationId xmlns:a16="http://schemas.microsoft.com/office/drawing/2014/main" id="{00000000-0008-0000-0400-0000D4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13" name="Text 19">
          <a:extLst>
            <a:ext uri="{FF2B5EF4-FFF2-40B4-BE49-F238E27FC236}">
              <a16:creationId xmlns:a16="http://schemas.microsoft.com/office/drawing/2014/main" id="{00000000-0008-0000-0400-0000D5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14" name="Text 19">
          <a:extLst>
            <a:ext uri="{FF2B5EF4-FFF2-40B4-BE49-F238E27FC236}">
              <a16:creationId xmlns:a16="http://schemas.microsoft.com/office/drawing/2014/main" id="{00000000-0008-0000-0400-0000D6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15" name="Text 19">
          <a:extLst>
            <a:ext uri="{FF2B5EF4-FFF2-40B4-BE49-F238E27FC236}">
              <a16:creationId xmlns:a16="http://schemas.microsoft.com/office/drawing/2014/main" id="{00000000-0008-0000-0400-0000D7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16" name="Text 19">
          <a:extLst>
            <a:ext uri="{FF2B5EF4-FFF2-40B4-BE49-F238E27FC236}">
              <a16:creationId xmlns:a16="http://schemas.microsoft.com/office/drawing/2014/main" id="{00000000-0008-0000-0400-0000D8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17" name="Text 19">
          <a:extLst>
            <a:ext uri="{FF2B5EF4-FFF2-40B4-BE49-F238E27FC236}">
              <a16:creationId xmlns:a16="http://schemas.microsoft.com/office/drawing/2014/main" id="{00000000-0008-0000-0400-0000D9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18" name="Text 19">
          <a:extLst>
            <a:ext uri="{FF2B5EF4-FFF2-40B4-BE49-F238E27FC236}">
              <a16:creationId xmlns:a16="http://schemas.microsoft.com/office/drawing/2014/main" id="{00000000-0008-0000-0400-0000DA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19" name="Text 19">
          <a:extLst>
            <a:ext uri="{FF2B5EF4-FFF2-40B4-BE49-F238E27FC236}">
              <a16:creationId xmlns:a16="http://schemas.microsoft.com/office/drawing/2014/main" id="{00000000-0008-0000-0400-0000DB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20" name="Text 19">
          <a:extLst>
            <a:ext uri="{FF2B5EF4-FFF2-40B4-BE49-F238E27FC236}">
              <a16:creationId xmlns:a16="http://schemas.microsoft.com/office/drawing/2014/main" id="{00000000-0008-0000-0400-0000DC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21" name="Text 19">
          <a:extLst>
            <a:ext uri="{FF2B5EF4-FFF2-40B4-BE49-F238E27FC236}">
              <a16:creationId xmlns:a16="http://schemas.microsoft.com/office/drawing/2014/main" id="{00000000-0008-0000-0400-0000DD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22" name="Text 19">
          <a:extLst>
            <a:ext uri="{FF2B5EF4-FFF2-40B4-BE49-F238E27FC236}">
              <a16:creationId xmlns:a16="http://schemas.microsoft.com/office/drawing/2014/main" id="{00000000-0008-0000-0400-0000DE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23" name="Text 19">
          <a:extLst>
            <a:ext uri="{FF2B5EF4-FFF2-40B4-BE49-F238E27FC236}">
              <a16:creationId xmlns:a16="http://schemas.microsoft.com/office/drawing/2014/main" id="{00000000-0008-0000-0400-0000DF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24" name="Text 19">
          <a:extLst>
            <a:ext uri="{FF2B5EF4-FFF2-40B4-BE49-F238E27FC236}">
              <a16:creationId xmlns:a16="http://schemas.microsoft.com/office/drawing/2014/main" id="{00000000-0008-0000-0400-0000E0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25" name="Text 19">
          <a:extLst>
            <a:ext uri="{FF2B5EF4-FFF2-40B4-BE49-F238E27FC236}">
              <a16:creationId xmlns:a16="http://schemas.microsoft.com/office/drawing/2014/main" id="{00000000-0008-0000-0400-0000E1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26" name="Text 19">
          <a:extLst>
            <a:ext uri="{FF2B5EF4-FFF2-40B4-BE49-F238E27FC236}">
              <a16:creationId xmlns:a16="http://schemas.microsoft.com/office/drawing/2014/main" id="{00000000-0008-0000-0400-0000E2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27" name="Text 19">
          <a:extLst>
            <a:ext uri="{FF2B5EF4-FFF2-40B4-BE49-F238E27FC236}">
              <a16:creationId xmlns:a16="http://schemas.microsoft.com/office/drawing/2014/main" id="{00000000-0008-0000-0400-0000E3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28" name="Text 19">
          <a:extLst>
            <a:ext uri="{FF2B5EF4-FFF2-40B4-BE49-F238E27FC236}">
              <a16:creationId xmlns:a16="http://schemas.microsoft.com/office/drawing/2014/main" id="{00000000-0008-0000-0400-0000E4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29" name="Text 19">
          <a:extLst>
            <a:ext uri="{FF2B5EF4-FFF2-40B4-BE49-F238E27FC236}">
              <a16:creationId xmlns:a16="http://schemas.microsoft.com/office/drawing/2014/main" id="{00000000-0008-0000-0400-0000E5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30" name="Text 19">
          <a:extLst>
            <a:ext uri="{FF2B5EF4-FFF2-40B4-BE49-F238E27FC236}">
              <a16:creationId xmlns:a16="http://schemas.microsoft.com/office/drawing/2014/main" id="{00000000-0008-0000-0400-0000E6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31" name="Text 19">
          <a:extLst>
            <a:ext uri="{FF2B5EF4-FFF2-40B4-BE49-F238E27FC236}">
              <a16:creationId xmlns:a16="http://schemas.microsoft.com/office/drawing/2014/main" id="{00000000-0008-0000-0400-0000E7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32" name="Text 19">
          <a:extLst>
            <a:ext uri="{FF2B5EF4-FFF2-40B4-BE49-F238E27FC236}">
              <a16:creationId xmlns:a16="http://schemas.microsoft.com/office/drawing/2014/main" id="{00000000-0008-0000-0400-0000E8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33" name="Text 19">
          <a:extLst>
            <a:ext uri="{FF2B5EF4-FFF2-40B4-BE49-F238E27FC236}">
              <a16:creationId xmlns:a16="http://schemas.microsoft.com/office/drawing/2014/main" id="{00000000-0008-0000-0400-0000E9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34" name="Text 19">
          <a:extLst>
            <a:ext uri="{FF2B5EF4-FFF2-40B4-BE49-F238E27FC236}">
              <a16:creationId xmlns:a16="http://schemas.microsoft.com/office/drawing/2014/main" id="{00000000-0008-0000-0400-0000EA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35" name="Text 19">
          <a:extLst>
            <a:ext uri="{FF2B5EF4-FFF2-40B4-BE49-F238E27FC236}">
              <a16:creationId xmlns:a16="http://schemas.microsoft.com/office/drawing/2014/main" id="{00000000-0008-0000-0400-0000EB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36" name="Text 19">
          <a:extLst>
            <a:ext uri="{FF2B5EF4-FFF2-40B4-BE49-F238E27FC236}">
              <a16:creationId xmlns:a16="http://schemas.microsoft.com/office/drawing/2014/main" id="{00000000-0008-0000-0400-0000EC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37" name="Text 19">
          <a:extLst>
            <a:ext uri="{FF2B5EF4-FFF2-40B4-BE49-F238E27FC236}">
              <a16:creationId xmlns:a16="http://schemas.microsoft.com/office/drawing/2014/main" id="{00000000-0008-0000-0400-0000ED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38" name="Text 19">
          <a:extLst>
            <a:ext uri="{FF2B5EF4-FFF2-40B4-BE49-F238E27FC236}">
              <a16:creationId xmlns:a16="http://schemas.microsoft.com/office/drawing/2014/main" id="{00000000-0008-0000-0400-0000EE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39" name="Text 19">
          <a:extLst>
            <a:ext uri="{FF2B5EF4-FFF2-40B4-BE49-F238E27FC236}">
              <a16:creationId xmlns:a16="http://schemas.microsoft.com/office/drawing/2014/main" id="{00000000-0008-0000-0400-0000EF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40" name="Text 19">
          <a:extLst>
            <a:ext uri="{FF2B5EF4-FFF2-40B4-BE49-F238E27FC236}">
              <a16:creationId xmlns:a16="http://schemas.microsoft.com/office/drawing/2014/main" id="{00000000-0008-0000-0400-0000F0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41" name="Text 19">
          <a:extLst>
            <a:ext uri="{FF2B5EF4-FFF2-40B4-BE49-F238E27FC236}">
              <a16:creationId xmlns:a16="http://schemas.microsoft.com/office/drawing/2014/main" id="{00000000-0008-0000-0400-0000F1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42" name="Text 19">
          <a:extLst>
            <a:ext uri="{FF2B5EF4-FFF2-40B4-BE49-F238E27FC236}">
              <a16:creationId xmlns:a16="http://schemas.microsoft.com/office/drawing/2014/main" id="{00000000-0008-0000-0400-0000F2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43" name="Text 19">
          <a:extLst>
            <a:ext uri="{FF2B5EF4-FFF2-40B4-BE49-F238E27FC236}">
              <a16:creationId xmlns:a16="http://schemas.microsoft.com/office/drawing/2014/main" id="{00000000-0008-0000-0400-0000F3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44" name="Text 19">
          <a:extLst>
            <a:ext uri="{FF2B5EF4-FFF2-40B4-BE49-F238E27FC236}">
              <a16:creationId xmlns:a16="http://schemas.microsoft.com/office/drawing/2014/main" id="{00000000-0008-0000-0400-0000F4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45" name="Text 19">
          <a:extLst>
            <a:ext uri="{FF2B5EF4-FFF2-40B4-BE49-F238E27FC236}">
              <a16:creationId xmlns:a16="http://schemas.microsoft.com/office/drawing/2014/main" id="{00000000-0008-0000-0400-0000F5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46" name="Text 19">
          <a:extLst>
            <a:ext uri="{FF2B5EF4-FFF2-40B4-BE49-F238E27FC236}">
              <a16:creationId xmlns:a16="http://schemas.microsoft.com/office/drawing/2014/main" id="{00000000-0008-0000-0400-0000F6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47" name="Text 19">
          <a:extLst>
            <a:ext uri="{FF2B5EF4-FFF2-40B4-BE49-F238E27FC236}">
              <a16:creationId xmlns:a16="http://schemas.microsoft.com/office/drawing/2014/main" id="{00000000-0008-0000-0400-0000F7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48" name="Text 19">
          <a:extLst>
            <a:ext uri="{FF2B5EF4-FFF2-40B4-BE49-F238E27FC236}">
              <a16:creationId xmlns:a16="http://schemas.microsoft.com/office/drawing/2014/main" id="{00000000-0008-0000-0400-0000F8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49" name="Text 19">
          <a:extLst>
            <a:ext uri="{FF2B5EF4-FFF2-40B4-BE49-F238E27FC236}">
              <a16:creationId xmlns:a16="http://schemas.microsoft.com/office/drawing/2014/main" id="{00000000-0008-0000-0400-0000F9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50" name="Text 19">
          <a:extLst>
            <a:ext uri="{FF2B5EF4-FFF2-40B4-BE49-F238E27FC236}">
              <a16:creationId xmlns:a16="http://schemas.microsoft.com/office/drawing/2014/main" id="{00000000-0008-0000-0400-0000FA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51" name="Text 19">
          <a:extLst>
            <a:ext uri="{FF2B5EF4-FFF2-40B4-BE49-F238E27FC236}">
              <a16:creationId xmlns:a16="http://schemas.microsoft.com/office/drawing/2014/main" id="{00000000-0008-0000-0400-0000FB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52" name="Text 19">
          <a:extLst>
            <a:ext uri="{FF2B5EF4-FFF2-40B4-BE49-F238E27FC236}">
              <a16:creationId xmlns:a16="http://schemas.microsoft.com/office/drawing/2014/main" id="{00000000-0008-0000-0400-0000FC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53" name="Text 19">
          <a:extLst>
            <a:ext uri="{FF2B5EF4-FFF2-40B4-BE49-F238E27FC236}">
              <a16:creationId xmlns:a16="http://schemas.microsoft.com/office/drawing/2014/main" id="{00000000-0008-0000-0400-0000FD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54" name="Text 19">
          <a:extLst>
            <a:ext uri="{FF2B5EF4-FFF2-40B4-BE49-F238E27FC236}">
              <a16:creationId xmlns:a16="http://schemas.microsoft.com/office/drawing/2014/main" id="{00000000-0008-0000-0400-0000FE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55" name="Text 19">
          <a:extLst>
            <a:ext uri="{FF2B5EF4-FFF2-40B4-BE49-F238E27FC236}">
              <a16:creationId xmlns:a16="http://schemas.microsoft.com/office/drawing/2014/main" id="{00000000-0008-0000-0400-0000FF00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56" name="Text 19">
          <a:extLst>
            <a:ext uri="{FF2B5EF4-FFF2-40B4-BE49-F238E27FC236}">
              <a16:creationId xmlns:a16="http://schemas.microsoft.com/office/drawing/2014/main" id="{00000000-0008-0000-0400-000000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57" name="Text 19">
          <a:extLst>
            <a:ext uri="{FF2B5EF4-FFF2-40B4-BE49-F238E27FC236}">
              <a16:creationId xmlns:a16="http://schemas.microsoft.com/office/drawing/2014/main" id="{00000000-0008-0000-0400-000001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58" name="Text 19">
          <a:extLst>
            <a:ext uri="{FF2B5EF4-FFF2-40B4-BE49-F238E27FC236}">
              <a16:creationId xmlns:a16="http://schemas.microsoft.com/office/drawing/2014/main" id="{00000000-0008-0000-0400-000002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59" name="Text 19">
          <a:extLst>
            <a:ext uri="{FF2B5EF4-FFF2-40B4-BE49-F238E27FC236}">
              <a16:creationId xmlns:a16="http://schemas.microsoft.com/office/drawing/2014/main" id="{00000000-0008-0000-0400-000003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60" name="Text 19">
          <a:extLst>
            <a:ext uri="{FF2B5EF4-FFF2-40B4-BE49-F238E27FC236}">
              <a16:creationId xmlns:a16="http://schemas.microsoft.com/office/drawing/2014/main" id="{00000000-0008-0000-0400-000004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61" name="Text 19">
          <a:extLst>
            <a:ext uri="{FF2B5EF4-FFF2-40B4-BE49-F238E27FC236}">
              <a16:creationId xmlns:a16="http://schemas.microsoft.com/office/drawing/2014/main" id="{00000000-0008-0000-0400-000005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62" name="Text 19">
          <a:extLst>
            <a:ext uri="{FF2B5EF4-FFF2-40B4-BE49-F238E27FC236}">
              <a16:creationId xmlns:a16="http://schemas.microsoft.com/office/drawing/2014/main" id="{00000000-0008-0000-0400-000006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63" name="Text 19">
          <a:extLst>
            <a:ext uri="{FF2B5EF4-FFF2-40B4-BE49-F238E27FC236}">
              <a16:creationId xmlns:a16="http://schemas.microsoft.com/office/drawing/2014/main" id="{00000000-0008-0000-0400-000007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64" name="Text 19">
          <a:extLst>
            <a:ext uri="{FF2B5EF4-FFF2-40B4-BE49-F238E27FC236}">
              <a16:creationId xmlns:a16="http://schemas.microsoft.com/office/drawing/2014/main" id="{00000000-0008-0000-0400-000008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65" name="Text 19">
          <a:extLst>
            <a:ext uri="{FF2B5EF4-FFF2-40B4-BE49-F238E27FC236}">
              <a16:creationId xmlns:a16="http://schemas.microsoft.com/office/drawing/2014/main" id="{00000000-0008-0000-0400-000009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66" name="Text 19">
          <a:extLst>
            <a:ext uri="{FF2B5EF4-FFF2-40B4-BE49-F238E27FC236}">
              <a16:creationId xmlns:a16="http://schemas.microsoft.com/office/drawing/2014/main" id="{00000000-0008-0000-0400-00000A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67" name="Text 19">
          <a:extLst>
            <a:ext uri="{FF2B5EF4-FFF2-40B4-BE49-F238E27FC236}">
              <a16:creationId xmlns:a16="http://schemas.microsoft.com/office/drawing/2014/main" id="{00000000-0008-0000-0400-00000B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68" name="Text 19">
          <a:extLst>
            <a:ext uri="{FF2B5EF4-FFF2-40B4-BE49-F238E27FC236}">
              <a16:creationId xmlns:a16="http://schemas.microsoft.com/office/drawing/2014/main" id="{00000000-0008-0000-0400-00000C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69" name="Text 19">
          <a:extLst>
            <a:ext uri="{FF2B5EF4-FFF2-40B4-BE49-F238E27FC236}">
              <a16:creationId xmlns:a16="http://schemas.microsoft.com/office/drawing/2014/main" id="{00000000-0008-0000-0400-00000D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70" name="Text 19">
          <a:extLst>
            <a:ext uri="{FF2B5EF4-FFF2-40B4-BE49-F238E27FC236}">
              <a16:creationId xmlns:a16="http://schemas.microsoft.com/office/drawing/2014/main" id="{00000000-0008-0000-0400-00000E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71" name="Text 19">
          <a:extLst>
            <a:ext uri="{FF2B5EF4-FFF2-40B4-BE49-F238E27FC236}">
              <a16:creationId xmlns:a16="http://schemas.microsoft.com/office/drawing/2014/main" id="{00000000-0008-0000-0400-00000F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72" name="Text 19">
          <a:extLst>
            <a:ext uri="{FF2B5EF4-FFF2-40B4-BE49-F238E27FC236}">
              <a16:creationId xmlns:a16="http://schemas.microsoft.com/office/drawing/2014/main" id="{00000000-0008-0000-0400-000010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73" name="Text 19">
          <a:extLst>
            <a:ext uri="{FF2B5EF4-FFF2-40B4-BE49-F238E27FC236}">
              <a16:creationId xmlns:a16="http://schemas.microsoft.com/office/drawing/2014/main" id="{00000000-0008-0000-0400-000011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74" name="Text 19">
          <a:extLst>
            <a:ext uri="{FF2B5EF4-FFF2-40B4-BE49-F238E27FC236}">
              <a16:creationId xmlns:a16="http://schemas.microsoft.com/office/drawing/2014/main" id="{00000000-0008-0000-0400-000012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75" name="Text 19">
          <a:extLst>
            <a:ext uri="{FF2B5EF4-FFF2-40B4-BE49-F238E27FC236}">
              <a16:creationId xmlns:a16="http://schemas.microsoft.com/office/drawing/2014/main" id="{00000000-0008-0000-0400-000013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76" name="Text 19">
          <a:extLst>
            <a:ext uri="{FF2B5EF4-FFF2-40B4-BE49-F238E27FC236}">
              <a16:creationId xmlns:a16="http://schemas.microsoft.com/office/drawing/2014/main" id="{00000000-0008-0000-0400-000014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77" name="Text 19">
          <a:extLst>
            <a:ext uri="{FF2B5EF4-FFF2-40B4-BE49-F238E27FC236}">
              <a16:creationId xmlns:a16="http://schemas.microsoft.com/office/drawing/2014/main" id="{00000000-0008-0000-0400-000015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78" name="Text 19">
          <a:extLst>
            <a:ext uri="{FF2B5EF4-FFF2-40B4-BE49-F238E27FC236}">
              <a16:creationId xmlns:a16="http://schemas.microsoft.com/office/drawing/2014/main" id="{00000000-0008-0000-0400-000016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79" name="Text 19">
          <a:extLst>
            <a:ext uri="{FF2B5EF4-FFF2-40B4-BE49-F238E27FC236}">
              <a16:creationId xmlns:a16="http://schemas.microsoft.com/office/drawing/2014/main" id="{00000000-0008-0000-0400-000017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80" name="Text 19">
          <a:extLst>
            <a:ext uri="{FF2B5EF4-FFF2-40B4-BE49-F238E27FC236}">
              <a16:creationId xmlns:a16="http://schemas.microsoft.com/office/drawing/2014/main" id="{00000000-0008-0000-0400-000018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81" name="Text 19">
          <a:extLst>
            <a:ext uri="{FF2B5EF4-FFF2-40B4-BE49-F238E27FC236}">
              <a16:creationId xmlns:a16="http://schemas.microsoft.com/office/drawing/2014/main" id="{00000000-0008-0000-0400-000019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82" name="Text 19">
          <a:extLst>
            <a:ext uri="{FF2B5EF4-FFF2-40B4-BE49-F238E27FC236}">
              <a16:creationId xmlns:a16="http://schemas.microsoft.com/office/drawing/2014/main" id="{00000000-0008-0000-0400-00001A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83" name="Text 19">
          <a:extLst>
            <a:ext uri="{FF2B5EF4-FFF2-40B4-BE49-F238E27FC236}">
              <a16:creationId xmlns:a16="http://schemas.microsoft.com/office/drawing/2014/main" id="{00000000-0008-0000-0400-00001B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84" name="Text 19">
          <a:extLst>
            <a:ext uri="{FF2B5EF4-FFF2-40B4-BE49-F238E27FC236}">
              <a16:creationId xmlns:a16="http://schemas.microsoft.com/office/drawing/2014/main" id="{00000000-0008-0000-0400-00001C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85" name="Text 19">
          <a:extLst>
            <a:ext uri="{FF2B5EF4-FFF2-40B4-BE49-F238E27FC236}">
              <a16:creationId xmlns:a16="http://schemas.microsoft.com/office/drawing/2014/main" id="{00000000-0008-0000-0400-00001D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86" name="Text 19">
          <a:extLst>
            <a:ext uri="{FF2B5EF4-FFF2-40B4-BE49-F238E27FC236}">
              <a16:creationId xmlns:a16="http://schemas.microsoft.com/office/drawing/2014/main" id="{00000000-0008-0000-0400-00001E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87" name="Text 19">
          <a:extLst>
            <a:ext uri="{FF2B5EF4-FFF2-40B4-BE49-F238E27FC236}">
              <a16:creationId xmlns:a16="http://schemas.microsoft.com/office/drawing/2014/main" id="{00000000-0008-0000-0400-00001F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88" name="Text 19">
          <a:extLst>
            <a:ext uri="{FF2B5EF4-FFF2-40B4-BE49-F238E27FC236}">
              <a16:creationId xmlns:a16="http://schemas.microsoft.com/office/drawing/2014/main" id="{00000000-0008-0000-0400-000020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89" name="Text 19">
          <a:extLst>
            <a:ext uri="{FF2B5EF4-FFF2-40B4-BE49-F238E27FC236}">
              <a16:creationId xmlns:a16="http://schemas.microsoft.com/office/drawing/2014/main" id="{00000000-0008-0000-0400-000021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90" name="Text 19">
          <a:extLst>
            <a:ext uri="{FF2B5EF4-FFF2-40B4-BE49-F238E27FC236}">
              <a16:creationId xmlns:a16="http://schemas.microsoft.com/office/drawing/2014/main" id="{00000000-0008-0000-0400-000022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91" name="Text 19">
          <a:extLst>
            <a:ext uri="{FF2B5EF4-FFF2-40B4-BE49-F238E27FC236}">
              <a16:creationId xmlns:a16="http://schemas.microsoft.com/office/drawing/2014/main" id="{00000000-0008-0000-0400-000023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92" name="Text 19">
          <a:extLst>
            <a:ext uri="{FF2B5EF4-FFF2-40B4-BE49-F238E27FC236}">
              <a16:creationId xmlns:a16="http://schemas.microsoft.com/office/drawing/2014/main" id="{00000000-0008-0000-0400-000024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93" name="Text 19">
          <a:extLst>
            <a:ext uri="{FF2B5EF4-FFF2-40B4-BE49-F238E27FC236}">
              <a16:creationId xmlns:a16="http://schemas.microsoft.com/office/drawing/2014/main" id="{00000000-0008-0000-0400-000025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94" name="Text 19">
          <a:extLst>
            <a:ext uri="{FF2B5EF4-FFF2-40B4-BE49-F238E27FC236}">
              <a16:creationId xmlns:a16="http://schemas.microsoft.com/office/drawing/2014/main" id="{00000000-0008-0000-0400-000026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95" name="Text 19">
          <a:extLst>
            <a:ext uri="{FF2B5EF4-FFF2-40B4-BE49-F238E27FC236}">
              <a16:creationId xmlns:a16="http://schemas.microsoft.com/office/drawing/2014/main" id="{00000000-0008-0000-0400-000027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96" name="Text 19">
          <a:extLst>
            <a:ext uri="{FF2B5EF4-FFF2-40B4-BE49-F238E27FC236}">
              <a16:creationId xmlns:a16="http://schemas.microsoft.com/office/drawing/2014/main" id="{00000000-0008-0000-0400-000028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97" name="Text 19">
          <a:extLst>
            <a:ext uri="{FF2B5EF4-FFF2-40B4-BE49-F238E27FC236}">
              <a16:creationId xmlns:a16="http://schemas.microsoft.com/office/drawing/2014/main" id="{00000000-0008-0000-0400-000029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98" name="Text 19">
          <a:extLst>
            <a:ext uri="{FF2B5EF4-FFF2-40B4-BE49-F238E27FC236}">
              <a16:creationId xmlns:a16="http://schemas.microsoft.com/office/drawing/2014/main" id="{00000000-0008-0000-0400-00002A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299" name="Text 19">
          <a:extLst>
            <a:ext uri="{FF2B5EF4-FFF2-40B4-BE49-F238E27FC236}">
              <a16:creationId xmlns:a16="http://schemas.microsoft.com/office/drawing/2014/main" id="{00000000-0008-0000-0400-00002B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300" name="Text 19">
          <a:extLst>
            <a:ext uri="{FF2B5EF4-FFF2-40B4-BE49-F238E27FC236}">
              <a16:creationId xmlns:a16="http://schemas.microsoft.com/office/drawing/2014/main" id="{00000000-0008-0000-0400-00002C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301" name="Text 19">
          <a:extLst>
            <a:ext uri="{FF2B5EF4-FFF2-40B4-BE49-F238E27FC236}">
              <a16:creationId xmlns:a16="http://schemas.microsoft.com/office/drawing/2014/main" id="{00000000-0008-0000-0400-00002D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302" name="Text 19">
          <a:extLst>
            <a:ext uri="{FF2B5EF4-FFF2-40B4-BE49-F238E27FC236}">
              <a16:creationId xmlns:a16="http://schemas.microsoft.com/office/drawing/2014/main" id="{00000000-0008-0000-0400-00002E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303" name="Text 19">
          <a:extLst>
            <a:ext uri="{FF2B5EF4-FFF2-40B4-BE49-F238E27FC236}">
              <a16:creationId xmlns:a16="http://schemas.microsoft.com/office/drawing/2014/main" id="{00000000-0008-0000-0400-00002F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304" name="Text 19">
          <a:extLst>
            <a:ext uri="{FF2B5EF4-FFF2-40B4-BE49-F238E27FC236}">
              <a16:creationId xmlns:a16="http://schemas.microsoft.com/office/drawing/2014/main" id="{00000000-0008-0000-0400-000030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305" name="Text 19">
          <a:extLst>
            <a:ext uri="{FF2B5EF4-FFF2-40B4-BE49-F238E27FC236}">
              <a16:creationId xmlns:a16="http://schemas.microsoft.com/office/drawing/2014/main" id="{00000000-0008-0000-0400-000031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306" name="Text 19">
          <a:extLst>
            <a:ext uri="{FF2B5EF4-FFF2-40B4-BE49-F238E27FC236}">
              <a16:creationId xmlns:a16="http://schemas.microsoft.com/office/drawing/2014/main" id="{00000000-0008-0000-0400-000032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307" name="Text 19">
          <a:extLst>
            <a:ext uri="{FF2B5EF4-FFF2-40B4-BE49-F238E27FC236}">
              <a16:creationId xmlns:a16="http://schemas.microsoft.com/office/drawing/2014/main" id="{00000000-0008-0000-0400-000033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308" name="Text 19">
          <a:extLst>
            <a:ext uri="{FF2B5EF4-FFF2-40B4-BE49-F238E27FC236}">
              <a16:creationId xmlns:a16="http://schemas.microsoft.com/office/drawing/2014/main" id="{00000000-0008-0000-0400-000034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309" name="Text 19">
          <a:extLst>
            <a:ext uri="{FF2B5EF4-FFF2-40B4-BE49-F238E27FC236}">
              <a16:creationId xmlns:a16="http://schemas.microsoft.com/office/drawing/2014/main" id="{00000000-0008-0000-0400-000035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310" name="Text 19">
          <a:extLst>
            <a:ext uri="{FF2B5EF4-FFF2-40B4-BE49-F238E27FC236}">
              <a16:creationId xmlns:a16="http://schemas.microsoft.com/office/drawing/2014/main" id="{00000000-0008-0000-0400-000036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311" name="Text 19">
          <a:extLst>
            <a:ext uri="{FF2B5EF4-FFF2-40B4-BE49-F238E27FC236}">
              <a16:creationId xmlns:a16="http://schemas.microsoft.com/office/drawing/2014/main" id="{00000000-0008-0000-0400-000037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312" name="Text 19">
          <a:extLst>
            <a:ext uri="{FF2B5EF4-FFF2-40B4-BE49-F238E27FC236}">
              <a16:creationId xmlns:a16="http://schemas.microsoft.com/office/drawing/2014/main" id="{00000000-0008-0000-0400-000038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313" name="Text 19">
          <a:extLst>
            <a:ext uri="{FF2B5EF4-FFF2-40B4-BE49-F238E27FC236}">
              <a16:creationId xmlns:a16="http://schemas.microsoft.com/office/drawing/2014/main" id="{00000000-0008-0000-0400-000039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314" name="Text 19">
          <a:extLst>
            <a:ext uri="{FF2B5EF4-FFF2-40B4-BE49-F238E27FC236}">
              <a16:creationId xmlns:a16="http://schemas.microsoft.com/office/drawing/2014/main" id="{00000000-0008-0000-0400-00003A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315" name="Text 19">
          <a:extLst>
            <a:ext uri="{FF2B5EF4-FFF2-40B4-BE49-F238E27FC236}">
              <a16:creationId xmlns:a16="http://schemas.microsoft.com/office/drawing/2014/main" id="{00000000-0008-0000-0400-00003B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316" name="Text 19">
          <a:extLst>
            <a:ext uri="{FF2B5EF4-FFF2-40B4-BE49-F238E27FC236}">
              <a16:creationId xmlns:a16="http://schemas.microsoft.com/office/drawing/2014/main" id="{00000000-0008-0000-0400-00003C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2</xdr:col>
      <xdr:colOff>448235</xdr:colOff>
      <xdr:row>50</xdr:row>
      <xdr:rowOff>28575</xdr:rowOff>
    </xdr:to>
    <xdr:sp macro="" textlink="">
      <xdr:nvSpPr>
        <xdr:cNvPr id="317" name="Text 19">
          <a:extLst>
            <a:ext uri="{FF2B5EF4-FFF2-40B4-BE49-F238E27FC236}">
              <a16:creationId xmlns:a16="http://schemas.microsoft.com/office/drawing/2014/main" id="{00000000-0008-0000-0400-00003D010000}"/>
            </a:ext>
          </a:extLst>
        </xdr:cNvPr>
        <xdr:cNvSpPr txBox="1">
          <a:spLocks noChangeArrowheads="1"/>
        </xdr:cNvSpPr>
      </xdr:nvSpPr>
      <xdr:spPr bwMode="auto">
        <a:xfrm>
          <a:off x="3827145" y="15529560"/>
          <a:ext cx="24821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23" name="Text 19">
          <a:extLst>
            <a:ext uri="{FF2B5EF4-FFF2-40B4-BE49-F238E27FC236}">
              <a16:creationId xmlns:a16="http://schemas.microsoft.com/office/drawing/2014/main" id="{00000000-0008-0000-0400-000043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24" name="Text 19">
          <a:extLst>
            <a:ext uri="{FF2B5EF4-FFF2-40B4-BE49-F238E27FC236}">
              <a16:creationId xmlns:a16="http://schemas.microsoft.com/office/drawing/2014/main" id="{00000000-0008-0000-0400-000044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25" name="Text 19">
          <a:extLst>
            <a:ext uri="{FF2B5EF4-FFF2-40B4-BE49-F238E27FC236}">
              <a16:creationId xmlns:a16="http://schemas.microsoft.com/office/drawing/2014/main" id="{00000000-0008-0000-0400-000045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26" name="Text 19">
          <a:extLst>
            <a:ext uri="{FF2B5EF4-FFF2-40B4-BE49-F238E27FC236}">
              <a16:creationId xmlns:a16="http://schemas.microsoft.com/office/drawing/2014/main" id="{00000000-0008-0000-0400-000046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27" name="Text 19">
          <a:extLst>
            <a:ext uri="{FF2B5EF4-FFF2-40B4-BE49-F238E27FC236}">
              <a16:creationId xmlns:a16="http://schemas.microsoft.com/office/drawing/2014/main" id="{00000000-0008-0000-0400-000047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28" name="Text 19">
          <a:extLst>
            <a:ext uri="{FF2B5EF4-FFF2-40B4-BE49-F238E27FC236}">
              <a16:creationId xmlns:a16="http://schemas.microsoft.com/office/drawing/2014/main" id="{00000000-0008-0000-0400-000048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29" name="Text 19">
          <a:extLst>
            <a:ext uri="{FF2B5EF4-FFF2-40B4-BE49-F238E27FC236}">
              <a16:creationId xmlns:a16="http://schemas.microsoft.com/office/drawing/2014/main" id="{00000000-0008-0000-0400-000049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30" name="Text 19">
          <a:extLst>
            <a:ext uri="{FF2B5EF4-FFF2-40B4-BE49-F238E27FC236}">
              <a16:creationId xmlns:a16="http://schemas.microsoft.com/office/drawing/2014/main" id="{00000000-0008-0000-0400-00004A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31" name="Text 19">
          <a:extLst>
            <a:ext uri="{FF2B5EF4-FFF2-40B4-BE49-F238E27FC236}">
              <a16:creationId xmlns:a16="http://schemas.microsoft.com/office/drawing/2014/main" id="{00000000-0008-0000-0400-00004B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32" name="Text 19">
          <a:extLst>
            <a:ext uri="{FF2B5EF4-FFF2-40B4-BE49-F238E27FC236}">
              <a16:creationId xmlns:a16="http://schemas.microsoft.com/office/drawing/2014/main" id="{00000000-0008-0000-0400-00004C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33" name="Text 19">
          <a:extLst>
            <a:ext uri="{FF2B5EF4-FFF2-40B4-BE49-F238E27FC236}">
              <a16:creationId xmlns:a16="http://schemas.microsoft.com/office/drawing/2014/main" id="{00000000-0008-0000-0400-00004D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34" name="Text 19">
          <a:extLst>
            <a:ext uri="{FF2B5EF4-FFF2-40B4-BE49-F238E27FC236}">
              <a16:creationId xmlns:a16="http://schemas.microsoft.com/office/drawing/2014/main" id="{00000000-0008-0000-0400-00004E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35" name="Text 19">
          <a:extLst>
            <a:ext uri="{FF2B5EF4-FFF2-40B4-BE49-F238E27FC236}">
              <a16:creationId xmlns:a16="http://schemas.microsoft.com/office/drawing/2014/main" id="{00000000-0008-0000-0400-00004F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36" name="Text 19">
          <a:extLst>
            <a:ext uri="{FF2B5EF4-FFF2-40B4-BE49-F238E27FC236}">
              <a16:creationId xmlns:a16="http://schemas.microsoft.com/office/drawing/2014/main" id="{00000000-0008-0000-0400-000050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37" name="Text 19">
          <a:extLst>
            <a:ext uri="{FF2B5EF4-FFF2-40B4-BE49-F238E27FC236}">
              <a16:creationId xmlns:a16="http://schemas.microsoft.com/office/drawing/2014/main" id="{00000000-0008-0000-0400-000051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38" name="Text 19">
          <a:extLst>
            <a:ext uri="{FF2B5EF4-FFF2-40B4-BE49-F238E27FC236}">
              <a16:creationId xmlns:a16="http://schemas.microsoft.com/office/drawing/2014/main" id="{00000000-0008-0000-0400-000052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39" name="Text 19">
          <a:extLst>
            <a:ext uri="{FF2B5EF4-FFF2-40B4-BE49-F238E27FC236}">
              <a16:creationId xmlns:a16="http://schemas.microsoft.com/office/drawing/2014/main" id="{00000000-0008-0000-0400-000053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40" name="Text 19">
          <a:extLst>
            <a:ext uri="{FF2B5EF4-FFF2-40B4-BE49-F238E27FC236}">
              <a16:creationId xmlns:a16="http://schemas.microsoft.com/office/drawing/2014/main" id="{00000000-0008-0000-0400-000054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41" name="Text 19">
          <a:extLst>
            <a:ext uri="{FF2B5EF4-FFF2-40B4-BE49-F238E27FC236}">
              <a16:creationId xmlns:a16="http://schemas.microsoft.com/office/drawing/2014/main" id="{00000000-0008-0000-0400-000055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42" name="Text 19">
          <a:extLst>
            <a:ext uri="{FF2B5EF4-FFF2-40B4-BE49-F238E27FC236}">
              <a16:creationId xmlns:a16="http://schemas.microsoft.com/office/drawing/2014/main" id="{00000000-0008-0000-0400-000056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43" name="Text 19">
          <a:extLst>
            <a:ext uri="{FF2B5EF4-FFF2-40B4-BE49-F238E27FC236}">
              <a16:creationId xmlns:a16="http://schemas.microsoft.com/office/drawing/2014/main" id="{00000000-0008-0000-0400-000057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44" name="Text 19">
          <a:extLst>
            <a:ext uri="{FF2B5EF4-FFF2-40B4-BE49-F238E27FC236}">
              <a16:creationId xmlns:a16="http://schemas.microsoft.com/office/drawing/2014/main" id="{00000000-0008-0000-0400-000058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45" name="Text 19">
          <a:extLst>
            <a:ext uri="{FF2B5EF4-FFF2-40B4-BE49-F238E27FC236}">
              <a16:creationId xmlns:a16="http://schemas.microsoft.com/office/drawing/2014/main" id="{00000000-0008-0000-0400-000059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46" name="Text 19">
          <a:extLst>
            <a:ext uri="{FF2B5EF4-FFF2-40B4-BE49-F238E27FC236}">
              <a16:creationId xmlns:a16="http://schemas.microsoft.com/office/drawing/2014/main" id="{00000000-0008-0000-0400-00005A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47" name="Text 19">
          <a:extLst>
            <a:ext uri="{FF2B5EF4-FFF2-40B4-BE49-F238E27FC236}">
              <a16:creationId xmlns:a16="http://schemas.microsoft.com/office/drawing/2014/main" id="{00000000-0008-0000-0400-00005B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48" name="Text 19">
          <a:extLst>
            <a:ext uri="{FF2B5EF4-FFF2-40B4-BE49-F238E27FC236}">
              <a16:creationId xmlns:a16="http://schemas.microsoft.com/office/drawing/2014/main" id="{00000000-0008-0000-0400-00005C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49" name="Text 19">
          <a:extLst>
            <a:ext uri="{FF2B5EF4-FFF2-40B4-BE49-F238E27FC236}">
              <a16:creationId xmlns:a16="http://schemas.microsoft.com/office/drawing/2014/main" id="{00000000-0008-0000-0400-00005D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50" name="Text 19">
          <a:extLst>
            <a:ext uri="{FF2B5EF4-FFF2-40B4-BE49-F238E27FC236}">
              <a16:creationId xmlns:a16="http://schemas.microsoft.com/office/drawing/2014/main" id="{00000000-0008-0000-0400-00005E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51" name="Text 19">
          <a:extLst>
            <a:ext uri="{FF2B5EF4-FFF2-40B4-BE49-F238E27FC236}">
              <a16:creationId xmlns:a16="http://schemas.microsoft.com/office/drawing/2014/main" id="{00000000-0008-0000-0400-00005F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52" name="Text 19">
          <a:extLst>
            <a:ext uri="{FF2B5EF4-FFF2-40B4-BE49-F238E27FC236}">
              <a16:creationId xmlns:a16="http://schemas.microsoft.com/office/drawing/2014/main" id="{00000000-0008-0000-0400-000060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53" name="Text 19">
          <a:extLst>
            <a:ext uri="{FF2B5EF4-FFF2-40B4-BE49-F238E27FC236}">
              <a16:creationId xmlns:a16="http://schemas.microsoft.com/office/drawing/2014/main" id="{00000000-0008-0000-0400-000061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54" name="Text 19">
          <a:extLst>
            <a:ext uri="{FF2B5EF4-FFF2-40B4-BE49-F238E27FC236}">
              <a16:creationId xmlns:a16="http://schemas.microsoft.com/office/drawing/2014/main" id="{00000000-0008-0000-0400-000062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55" name="Text 19">
          <a:extLst>
            <a:ext uri="{FF2B5EF4-FFF2-40B4-BE49-F238E27FC236}">
              <a16:creationId xmlns:a16="http://schemas.microsoft.com/office/drawing/2014/main" id="{00000000-0008-0000-0400-000063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56" name="Text 19">
          <a:extLst>
            <a:ext uri="{FF2B5EF4-FFF2-40B4-BE49-F238E27FC236}">
              <a16:creationId xmlns:a16="http://schemas.microsoft.com/office/drawing/2014/main" id="{00000000-0008-0000-0400-000064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57" name="Text 19">
          <a:extLst>
            <a:ext uri="{FF2B5EF4-FFF2-40B4-BE49-F238E27FC236}">
              <a16:creationId xmlns:a16="http://schemas.microsoft.com/office/drawing/2014/main" id="{00000000-0008-0000-0400-000065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58" name="Text 19">
          <a:extLst>
            <a:ext uri="{FF2B5EF4-FFF2-40B4-BE49-F238E27FC236}">
              <a16:creationId xmlns:a16="http://schemas.microsoft.com/office/drawing/2014/main" id="{00000000-0008-0000-0400-000066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59" name="Text 19">
          <a:extLst>
            <a:ext uri="{FF2B5EF4-FFF2-40B4-BE49-F238E27FC236}">
              <a16:creationId xmlns:a16="http://schemas.microsoft.com/office/drawing/2014/main" id="{00000000-0008-0000-0400-000067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60" name="Text 19">
          <a:extLst>
            <a:ext uri="{FF2B5EF4-FFF2-40B4-BE49-F238E27FC236}">
              <a16:creationId xmlns:a16="http://schemas.microsoft.com/office/drawing/2014/main" id="{00000000-0008-0000-0400-000068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61" name="Text 19">
          <a:extLst>
            <a:ext uri="{FF2B5EF4-FFF2-40B4-BE49-F238E27FC236}">
              <a16:creationId xmlns:a16="http://schemas.microsoft.com/office/drawing/2014/main" id="{00000000-0008-0000-0400-000069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62" name="Text 19">
          <a:extLst>
            <a:ext uri="{FF2B5EF4-FFF2-40B4-BE49-F238E27FC236}">
              <a16:creationId xmlns:a16="http://schemas.microsoft.com/office/drawing/2014/main" id="{00000000-0008-0000-0400-00006A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63" name="Text 19">
          <a:extLst>
            <a:ext uri="{FF2B5EF4-FFF2-40B4-BE49-F238E27FC236}">
              <a16:creationId xmlns:a16="http://schemas.microsoft.com/office/drawing/2014/main" id="{00000000-0008-0000-0400-00006B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64" name="Text 19">
          <a:extLst>
            <a:ext uri="{FF2B5EF4-FFF2-40B4-BE49-F238E27FC236}">
              <a16:creationId xmlns:a16="http://schemas.microsoft.com/office/drawing/2014/main" id="{00000000-0008-0000-0400-00006C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65" name="Text 19">
          <a:extLst>
            <a:ext uri="{FF2B5EF4-FFF2-40B4-BE49-F238E27FC236}">
              <a16:creationId xmlns:a16="http://schemas.microsoft.com/office/drawing/2014/main" id="{00000000-0008-0000-0400-00006D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66" name="Text 19">
          <a:extLst>
            <a:ext uri="{FF2B5EF4-FFF2-40B4-BE49-F238E27FC236}">
              <a16:creationId xmlns:a16="http://schemas.microsoft.com/office/drawing/2014/main" id="{00000000-0008-0000-0400-00006E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67" name="Text 19">
          <a:extLst>
            <a:ext uri="{FF2B5EF4-FFF2-40B4-BE49-F238E27FC236}">
              <a16:creationId xmlns:a16="http://schemas.microsoft.com/office/drawing/2014/main" id="{00000000-0008-0000-0400-00006F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68" name="Text 19">
          <a:extLst>
            <a:ext uri="{FF2B5EF4-FFF2-40B4-BE49-F238E27FC236}">
              <a16:creationId xmlns:a16="http://schemas.microsoft.com/office/drawing/2014/main" id="{00000000-0008-0000-0400-000070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69" name="Text 19">
          <a:extLst>
            <a:ext uri="{FF2B5EF4-FFF2-40B4-BE49-F238E27FC236}">
              <a16:creationId xmlns:a16="http://schemas.microsoft.com/office/drawing/2014/main" id="{00000000-0008-0000-0400-000071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70" name="Text 19">
          <a:extLst>
            <a:ext uri="{FF2B5EF4-FFF2-40B4-BE49-F238E27FC236}">
              <a16:creationId xmlns:a16="http://schemas.microsoft.com/office/drawing/2014/main" id="{00000000-0008-0000-0400-000072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71" name="Text 19">
          <a:extLst>
            <a:ext uri="{FF2B5EF4-FFF2-40B4-BE49-F238E27FC236}">
              <a16:creationId xmlns:a16="http://schemas.microsoft.com/office/drawing/2014/main" id="{00000000-0008-0000-0400-000073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72" name="Text 19">
          <a:extLst>
            <a:ext uri="{FF2B5EF4-FFF2-40B4-BE49-F238E27FC236}">
              <a16:creationId xmlns:a16="http://schemas.microsoft.com/office/drawing/2014/main" id="{00000000-0008-0000-0400-000074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73" name="Text 19">
          <a:extLst>
            <a:ext uri="{FF2B5EF4-FFF2-40B4-BE49-F238E27FC236}">
              <a16:creationId xmlns:a16="http://schemas.microsoft.com/office/drawing/2014/main" id="{00000000-0008-0000-0400-000075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74" name="Text 19">
          <a:extLst>
            <a:ext uri="{FF2B5EF4-FFF2-40B4-BE49-F238E27FC236}">
              <a16:creationId xmlns:a16="http://schemas.microsoft.com/office/drawing/2014/main" id="{00000000-0008-0000-0400-000076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75" name="Text 19">
          <a:extLst>
            <a:ext uri="{FF2B5EF4-FFF2-40B4-BE49-F238E27FC236}">
              <a16:creationId xmlns:a16="http://schemas.microsoft.com/office/drawing/2014/main" id="{00000000-0008-0000-0400-000077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76" name="Text 19">
          <a:extLst>
            <a:ext uri="{FF2B5EF4-FFF2-40B4-BE49-F238E27FC236}">
              <a16:creationId xmlns:a16="http://schemas.microsoft.com/office/drawing/2014/main" id="{00000000-0008-0000-0400-000078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77" name="Text 19">
          <a:extLst>
            <a:ext uri="{FF2B5EF4-FFF2-40B4-BE49-F238E27FC236}">
              <a16:creationId xmlns:a16="http://schemas.microsoft.com/office/drawing/2014/main" id="{00000000-0008-0000-0400-000079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78" name="Text 19">
          <a:extLst>
            <a:ext uri="{FF2B5EF4-FFF2-40B4-BE49-F238E27FC236}">
              <a16:creationId xmlns:a16="http://schemas.microsoft.com/office/drawing/2014/main" id="{00000000-0008-0000-0400-00007A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79" name="Text 19">
          <a:extLst>
            <a:ext uri="{FF2B5EF4-FFF2-40B4-BE49-F238E27FC236}">
              <a16:creationId xmlns:a16="http://schemas.microsoft.com/office/drawing/2014/main" id="{00000000-0008-0000-0400-00007B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80" name="Text 19">
          <a:extLst>
            <a:ext uri="{FF2B5EF4-FFF2-40B4-BE49-F238E27FC236}">
              <a16:creationId xmlns:a16="http://schemas.microsoft.com/office/drawing/2014/main" id="{00000000-0008-0000-0400-00007C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81" name="Text 19">
          <a:extLst>
            <a:ext uri="{FF2B5EF4-FFF2-40B4-BE49-F238E27FC236}">
              <a16:creationId xmlns:a16="http://schemas.microsoft.com/office/drawing/2014/main" id="{00000000-0008-0000-0400-00007D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82" name="Text 19">
          <a:extLst>
            <a:ext uri="{FF2B5EF4-FFF2-40B4-BE49-F238E27FC236}">
              <a16:creationId xmlns:a16="http://schemas.microsoft.com/office/drawing/2014/main" id="{00000000-0008-0000-0400-00007E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83" name="Text 19">
          <a:extLst>
            <a:ext uri="{FF2B5EF4-FFF2-40B4-BE49-F238E27FC236}">
              <a16:creationId xmlns:a16="http://schemas.microsoft.com/office/drawing/2014/main" id="{00000000-0008-0000-0400-00007F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84" name="Text 19">
          <a:extLst>
            <a:ext uri="{FF2B5EF4-FFF2-40B4-BE49-F238E27FC236}">
              <a16:creationId xmlns:a16="http://schemas.microsoft.com/office/drawing/2014/main" id="{00000000-0008-0000-0400-000080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85" name="Text 19">
          <a:extLst>
            <a:ext uri="{FF2B5EF4-FFF2-40B4-BE49-F238E27FC236}">
              <a16:creationId xmlns:a16="http://schemas.microsoft.com/office/drawing/2014/main" id="{00000000-0008-0000-0400-000081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86" name="Text 19">
          <a:extLst>
            <a:ext uri="{FF2B5EF4-FFF2-40B4-BE49-F238E27FC236}">
              <a16:creationId xmlns:a16="http://schemas.microsoft.com/office/drawing/2014/main" id="{00000000-0008-0000-0400-000082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87" name="Text 19">
          <a:extLst>
            <a:ext uri="{FF2B5EF4-FFF2-40B4-BE49-F238E27FC236}">
              <a16:creationId xmlns:a16="http://schemas.microsoft.com/office/drawing/2014/main" id="{00000000-0008-0000-0400-000083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88" name="Text 19">
          <a:extLst>
            <a:ext uri="{FF2B5EF4-FFF2-40B4-BE49-F238E27FC236}">
              <a16:creationId xmlns:a16="http://schemas.microsoft.com/office/drawing/2014/main" id="{00000000-0008-0000-0400-000084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89" name="Text 19">
          <a:extLst>
            <a:ext uri="{FF2B5EF4-FFF2-40B4-BE49-F238E27FC236}">
              <a16:creationId xmlns:a16="http://schemas.microsoft.com/office/drawing/2014/main" id="{00000000-0008-0000-0400-000085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90" name="Text 19">
          <a:extLst>
            <a:ext uri="{FF2B5EF4-FFF2-40B4-BE49-F238E27FC236}">
              <a16:creationId xmlns:a16="http://schemas.microsoft.com/office/drawing/2014/main" id="{00000000-0008-0000-0400-000086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91" name="Text 19">
          <a:extLst>
            <a:ext uri="{FF2B5EF4-FFF2-40B4-BE49-F238E27FC236}">
              <a16:creationId xmlns:a16="http://schemas.microsoft.com/office/drawing/2014/main" id="{00000000-0008-0000-0400-000087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92" name="Text 19">
          <a:extLst>
            <a:ext uri="{FF2B5EF4-FFF2-40B4-BE49-F238E27FC236}">
              <a16:creationId xmlns:a16="http://schemas.microsoft.com/office/drawing/2014/main" id="{00000000-0008-0000-0400-000088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93" name="Text 19">
          <a:extLst>
            <a:ext uri="{FF2B5EF4-FFF2-40B4-BE49-F238E27FC236}">
              <a16:creationId xmlns:a16="http://schemas.microsoft.com/office/drawing/2014/main" id="{00000000-0008-0000-0400-000089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94" name="Text 19">
          <a:extLst>
            <a:ext uri="{FF2B5EF4-FFF2-40B4-BE49-F238E27FC236}">
              <a16:creationId xmlns:a16="http://schemas.microsoft.com/office/drawing/2014/main" id="{00000000-0008-0000-0400-00008A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95" name="Text 19">
          <a:extLst>
            <a:ext uri="{FF2B5EF4-FFF2-40B4-BE49-F238E27FC236}">
              <a16:creationId xmlns:a16="http://schemas.microsoft.com/office/drawing/2014/main" id="{00000000-0008-0000-0400-00008B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25713</xdr:rowOff>
    </xdr:to>
    <xdr:sp macro="" textlink="">
      <xdr:nvSpPr>
        <xdr:cNvPr id="396" name="Text 19">
          <a:extLst>
            <a:ext uri="{FF2B5EF4-FFF2-40B4-BE49-F238E27FC236}">
              <a16:creationId xmlns:a16="http://schemas.microsoft.com/office/drawing/2014/main" id="{00000000-0008-0000-0400-00008C010000}"/>
            </a:ext>
          </a:extLst>
        </xdr:cNvPr>
        <xdr:cNvSpPr txBox="1">
          <a:spLocks noChangeArrowheads="1"/>
        </xdr:cNvSpPr>
      </xdr:nvSpPr>
      <xdr:spPr bwMode="auto">
        <a:xfrm>
          <a:off x="3827145" y="15529560"/>
          <a:ext cx="467285" cy="25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398" name="Text 19">
          <a:extLst>
            <a:ext uri="{FF2B5EF4-FFF2-40B4-BE49-F238E27FC236}">
              <a16:creationId xmlns:a16="http://schemas.microsoft.com/office/drawing/2014/main" id="{00000000-0008-0000-0400-00008E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399" name="Text 19">
          <a:extLst>
            <a:ext uri="{FF2B5EF4-FFF2-40B4-BE49-F238E27FC236}">
              <a16:creationId xmlns:a16="http://schemas.microsoft.com/office/drawing/2014/main" id="{00000000-0008-0000-0400-00008F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00" name="Text 19">
          <a:extLst>
            <a:ext uri="{FF2B5EF4-FFF2-40B4-BE49-F238E27FC236}">
              <a16:creationId xmlns:a16="http://schemas.microsoft.com/office/drawing/2014/main" id="{00000000-0008-0000-0400-000090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01" name="Text 19">
          <a:extLst>
            <a:ext uri="{FF2B5EF4-FFF2-40B4-BE49-F238E27FC236}">
              <a16:creationId xmlns:a16="http://schemas.microsoft.com/office/drawing/2014/main" id="{00000000-0008-0000-0400-000091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02" name="Text 19">
          <a:extLst>
            <a:ext uri="{FF2B5EF4-FFF2-40B4-BE49-F238E27FC236}">
              <a16:creationId xmlns:a16="http://schemas.microsoft.com/office/drawing/2014/main" id="{00000000-0008-0000-0400-000092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03" name="Text 19">
          <a:extLst>
            <a:ext uri="{FF2B5EF4-FFF2-40B4-BE49-F238E27FC236}">
              <a16:creationId xmlns:a16="http://schemas.microsoft.com/office/drawing/2014/main" id="{00000000-0008-0000-0400-000093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04" name="Text 19">
          <a:extLst>
            <a:ext uri="{FF2B5EF4-FFF2-40B4-BE49-F238E27FC236}">
              <a16:creationId xmlns:a16="http://schemas.microsoft.com/office/drawing/2014/main" id="{00000000-0008-0000-0400-000094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05" name="Text 19">
          <a:extLst>
            <a:ext uri="{FF2B5EF4-FFF2-40B4-BE49-F238E27FC236}">
              <a16:creationId xmlns:a16="http://schemas.microsoft.com/office/drawing/2014/main" id="{00000000-0008-0000-0400-000095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06" name="Text 19">
          <a:extLst>
            <a:ext uri="{FF2B5EF4-FFF2-40B4-BE49-F238E27FC236}">
              <a16:creationId xmlns:a16="http://schemas.microsoft.com/office/drawing/2014/main" id="{00000000-0008-0000-0400-000096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07" name="Text 19">
          <a:extLst>
            <a:ext uri="{FF2B5EF4-FFF2-40B4-BE49-F238E27FC236}">
              <a16:creationId xmlns:a16="http://schemas.microsoft.com/office/drawing/2014/main" id="{00000000-0008-0000-0400-000097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08" name="Text 19">
          <a:extLst>
            <a:ext uri="{FF2B5EF4-FFF2-40B4-BE49-F238E27FC236}">
              <a16:creationId xmlns:a16="http://schemas.microsoft.com/office/drawing/2014/main" id="{00000000-0008-0000-0400-000098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09" name="Text 19">
          <a:extLst>
            <a:ext uri="{FF2B5EF4-FFF2-40B4-BE49-F238E27FC236}">
              <a16:creationId xmlns:a16="http://schemas.microsoft.com/office/drawing/2014/main" id="{00000000-0008-0000-0400-000099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10" name="Text 19">
          <a:extLst>
            <a:ext uri="{FF2B5EF4-FFF2-40B4-BE49-F238E27FC236}">
              <a16:creationId xmlns:a16="http://schemas.microsoft.com/office/drawing/2014/main" id="{00000000-0008-0000-0400-00009A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11" name="Text 19">
          <a:extLst>
            <a:ext uri="{FF2B5EF4-FFF2-40B4-BE49-F238E27FC236}">
              <a16:creationId xmlns:a16="http://schemas.microsoft.com/office/drawing/2014/main" id="{00000000-0008-0000-0400-00009B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12" name="Text 19">
          <a:extLst>
            <a:ext uri="{FF2B5EF4-FFF2-40B4-BE49-F238E27FC236}">
              <a16:creationId xmlns:a16="http://schemas.microsoft.com/office/drawing/2014/main" id="{00000000-0008-0000-0400-00009C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13" name="Text 19">
          <a:extLst>
            <a:ext uri="{FF2B5EF4-FFF2-40B4-BE49-F238E27FC236}">
              <a16:creationId xmlns:a16="http://schemas.microsoft.com/office/drawing/2014/main" id="{00000000-0008-0000-0400-00009D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14" name="Text 19">
          <a:extLst>
            <a:ext uri="{FF2B5EF4-FFF2-40B4-BE49-F238E27FC236}">
              <a16:creationId xmlns:a16="http://schemas.microsoft.com/office/drawing/2014/main" id="{00000000-0008-0000-0400-00009E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15" name="Text 19">
          <a:extLst>
            <a:ext uri="{FF2B5EF4-FFF2-40B4-BE49-F238E27FC236}">
              <a16:creationId xmlns:a16="http://schemas.microsoft.com/office/drawing/2014/main" id="{00000000-0008-0000-0400-00009F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16" name="Text 19">
          <a:extLst>
            <a:ext uri="{FF2B5EF4-FFF2-40B4-BE49-F238E27FC236}">
              <a16:creationId xmlns:a16="http://schemas.microsoft.com/office/drawing/2014/main" id="{00000000-0008-0000-0400-0000A0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17" name="Text 19">
          <a:extLst>
            <a:ext uri="{FF2B5EF4-FFF2-40B4-BE49-F238E27FC236}">
              <a16:creationId xmlns:a16="http://schemas.microsoft.com/office/drawing/2014/main" id="{00000000-0008-0000-0400-0000A1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18" name="Text 19">
          <a:extLst>
            <a:ext uri="{FF2B5EF4-FFF2-40B4-BE49-F238E27FC236}">
              <a16:creationId xmlns:a16="http://schemas.microsoft.com/office/drawing/2014/main" id="{00000000-0008-0000-0400-0000A2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19" name="Text 19">
          <a:extLst>
            <a:ext uri="{FF2B5EF4-FFF2-40B4-BE49-F238E27FC236}">
              <a16:creationId xmlns:a16="http://schemas.microsoft.com/office/drawing/2014/main" id="{00000000-0008-0000-0400-0000A3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20" name="Text 19">
          <a:extLst>
            <a:ext uri="{FF2B5EF4-FFF2-40B4-BE49-F238E27FC236}">
              <a16:creationId xmlns:a16="http://schemas.microsoft.com/office/drawing/2014/main" id="{00000000-0008-0000-0400-0000A4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21" name="Text 19">
          <a:extLst>
            <a:ext uri="{FF2B5EF4-FFF2-40B4-BE49-F238E27FC236}">
              <a16:creationId xmlns:a16="http://schemas.microsoft.com/office/drawing/2014/main" id="{00000000-0008-0000-0400-0000A5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22" name="Text 19">
          <a:extLst>
            <a:ext uri="{FF2B5EF4-FFF2-40B4-BE49-F238E27FC236}">
              <a16:creationId xmlns:a16="http://schemas.microsoft.com/office/drawing/2014/main" id="{00000000-0008-0000-0400-0000A6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23" name="Text 19">
          <a:extLst>
            <a:ext uri="{FF2B5EF4-FFF2-40B4-BE49-F238E27FC236}">
              <a16:creationId xmlns:a16="http://schemas.microsoft.com/office/drawing/2014/main" id="{00000000-0008-0000-0400-0000A7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24" name="Text 19">
          <a:extLst>
            <a:ext uri="{FF2B5EF4-FFF2-40B4-BE49-F238E27FC236}">
              <a16:creationId xmlns:a16="http://schemas.microsoft.com/office/drawing/2014/main" id="{00000000-0008-0000-0400-0000A8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25" name="Text 19">
          <a:extLst>
            <a:ext uri="{FF2B5EF4-FFF2-40B4-BE49-F238E27FC236}">
              <a16:creationId xmlns:a16="http://schemas.microsoft.com/office/drawing/2014/main" id="{00000000-0008-0000-0400-0000A9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26" name="Text 19">
          <a:extLst>
            <a:ext uri="{FF2B5EF4-FFF2-40B4-BE49-F238E27FC236}">
              <a16:creationId xmlns:a16="http://schemas.microsoft.com/office/drawing/2014/main" id="{00000000-0008-0000-0400-0000AA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27" name="Text 19">
          <a:extLst>
            <a:ext uri="{FF2B5EF4-FFF2-40B4-BE49-F238E27FC236}">
              <a16:creationId xmlns:a16="http://schemas.microsoft.com/office/drawing/2014/main" id="{00000000-0008-0000-0400-0000AB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28" name="Text 19">
          <a:extLst>
            <a:ext uri="{FF2B5EF4-FFF2-40B4-BE49-F238E27FC236}">
              <a16:creationId xmlns:a16="http://schemas.microsoft.com/office/drawing/2014/main" id="{00000000-0008-0000-0400-0000AC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29" name="Text 19">
          <a:extLst>
            <a:ext uri="{FF2B5EF4-FFF2-40B4-BE49-F238E27FC236}">
              <a16:creationId xmlns:a16="http://schemas.microsoft.com/office/drawing/2014/main" id="{00000000-0008-0000-0400-0000AD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30" name="Text 19">
          <a:extLst>
            <a:ext uri="{FF2B5EF4-FFF2-40B4-BE49-F238E27FC236}">
              <a16:creationId xmlns:a16="http://schemas.microsoft.com/office/drawing/2014/main" id="{00000000-0008-0000-0400-0000AE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31" name="Text 19">
          <a:extLst>
            <a:ext uri="{FF2B5EF4-FFF2-40B4-BE49-F238E27FC236}">
              <a16:creationId xmlns:a16="http://schemas.microsoft.com/office/drawing/2014/main" id="{00000000-0008-0000-0400-0000AF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32" name="Text 19">
          <a:extLst>
            <a:ext uri="{FF2B5EF4-FFF2-40B4-BE49-F238E27FC236}">
              <a16:creationId xmlns:a16="http://schemas.microsoft.com/office/drawing/2014/main" id="{00000000-0008-0000-0400-0000B0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33" name="Text 19">
          <a:extLst>
            <a:ext uri="{FF2B5EF4-FFF2-40B4-BE49-F238E27FC236}">
              <a16:creationId xmlns:a16="http://schemas.microsoft.com/office/drawing/2014/main" id="{00000000-0008-0000-0400-0000B1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34" name="Text 19">
          <a:extLst>
            <a:ext uri="{FF2B5EF4-FFF2-40B4-BE49-F238E27FC236}">
              <a16:creationId xmlns:a16="http://schemas.microsoft.com/office/drawing/2014/main" id="{00000000-0008-0000-0400-0000B2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35" name="Text 19">
          <a:extLst>
            <a:ext uri="{FF2B5EF4-FFF2-40B4-BE49-F238E27FC236}">
              <a16:creationId xmlns:a16="http://schemas.microsoft.com/office/drawing/2014/main" id="{00000000-0008-0000-0400-0000B3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36" name="Text 19">
          <a:extLst>
            <a:ext uri="{FF2B5EF4-FFF2-40B4-BE49-F238E27FC236}">
              <a16:creationId xmlns:a16="http://schemas.microsoft.com/office/drawing/2014/main" id="{00000000-0008-0000-0400-0000B4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37" name="Text 19">
          <a:extLst>
            <a:ext uri="{FF2B5EF4-FFF2-40B4-BE49-F238E27FC236}">
              <a16:creationId xmlns:a16="http://schemas.microsoft.com/office/drawing/2014/main" id="{00000000-0008-0000-0400-0000B5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38" name="Text 19">
          <a:extLst>
            <a:ext uri="{FF2B5EF4-FFF2-40B4-BE49-F238E27FC236}">
              <a16:creationId xmlns:a16="http://schemas.microsoft.com/office/drawing/2014/main" id="{00000000-0008-0000-0400-0000B6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39" name="Text 19">
          <a:extLst>
            <a:ext uri="{FF2B5EF4-FFF2-40B4-BE49-F238E27FC236}">
              <a16:creationId xmlns:a16="http://schemas.microsoft.com/office/drawing/2014/main" id="{00000000-0008-0000-0400-0000B7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40" name="Text 19">
          <a:extLst>
            <a:ext uri="{FF2B5EF4-FFF2-40B4-BE49-F238E27FC236}">
              <a16:creationId xmlns:a16="http://schemas.microsoft.com/office/drawing/2014/main" id="{00000000-0008-0000-0400-0000B8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41" name="Text 19">
          <a:extLst>
            <a:ext uri="{FF2B5EF4-FFF2-40B4-BE49-F238E27FC236}">
              <a16:creationId xmlns:a16="http://schemas.microsoft.com/office/drawing/2014/main" id="{00000000-0008-0000-0400-0000B9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42" name="Text 19">
          <a:extLst>
            <a:ext uri="{FF2B5EF4-FFF2-40B4-BE49-F238E27FC236}">
              <a16:creationId xmlns:a16="http://schemas.microsoft.com/office/drawing/2014/main" id="{00000000-0008-0000-0400-0000BA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43" name="Text 19">
          <a:extLst>
            <a:ext uri="{FF2B5EF4-FFF2-40B4-BE49-F238E27FC236}">
              <a16:creationId xmlns:a16="http://schemas.microsoft.com/office/drawing/2014/main" id="{00000000-0008-0000-0400-0000BB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44" name="Text 19">
          <a:extLst>
            <a:ext uri="{FF2B5EF4-FFF2-40B4-BE49-F238E27FC236}">
              <a16:creationId xmlns:a16="http://schemas.microsoft.com/office/drawing/2014/main" id="{00000000-0008-0000-0400-0000BC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45" name="Text 19">
          <a:extLst>
            <a:ext uri="{FF2B5EF4-FFF2-40B4-BE49-F238E27FC236}">
              <a16:creationId xmlns:a16="http://schemas.microsoft.com/office/drawing/2014/main" id="{00000000-0008-0000-0400-0000BD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46" name="Text 19">
          <a:extLst>
            <a:ext uri="{FF2B5EF4-FFF2-40B4-BE49-F238E27FC236}">
              <a16:creationId xmlns:a16="http://schemas.microsoft.com/office/drawing/2014/main" id="{00000000-0008-0000-0400-0000BE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47" name="Text 19">
          <a:extLst>
            <a:ext uri="{FF2B5EF4-FFF2-40B4-BE49-F238E27FC236}">
              <a16:creationId xmlns:a16="http://schemas.microsoft.com/office/drawing/2014/main" id="{00000000-0008-0000-0400-0000BF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48" name="Text 19">
          <a:extLst>
            <a:ext uri="{FF2B5EF4-FFF2-40B4-BE49-F238E27FC236}">
              <a16:creationId xmlns:a16="http://schemas.microsoft.com/office/drawing/2014/main" id="{00000000-0008-0000-0400-0000C0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49" name="Text 19">
          <a:extLst>
            <a:ext uri="{FF2B5EF4-FFF2-40B4-BE49-F238E27FC236}">
              <a16:creationId xmlns:a16="http://schemas.microsoft.com/office/drawing/2014/main" id="{00000000-0008-0000-0400-0000C1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50" name="Text 19">
          <a:extLst>
            <a:ext uri="{FF2B5EF4-FFF2-40B4-BE49-F238E27FC236}">
              <a16:creationId xmlns:a16="http://schemas.microsoft.com/office/drawing/2014/main" id="{00000000-0008-0000-0400-0000C2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51" name="Text 19">
          <a:extLst>
            <a:ext uri="{FF2B5EF4-FFF2-40B4-BE49-F238E27FC236}">
              <a16:creationId xmlns:a16="http://schemas.microsoft.com/office/drawing/2014/main" id="{00000000-0008-0000-0400-0000C3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52" name="Text 19">
          <a:extLst>
            <a:ext uri="{FF2B5EF4-FFF2-40B4-BE49-F238E27FC236}">
              <a16:creationId xmlns:a16="http://schemas.microsoft.com/office/drawing/2014/main" id="{00000000-0008-0000-0400-0000C4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53" name="Text 19">
          <a:extLst>
            <a:ext uri="{FF2B5EF4-FFF2-40B4-BE49-F238E27FC236}">
              <a16:creationId xmlns:a16="http://schemas.microsoft.com/office/drawing/2014/main" id="{00000000-0008-0000-0400-0000C5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54" name="Text 19">
          <a:extLst>
            <a:ext uri="{FF2B5EF4-FFF2-40B4-BE49-F238E27FC236}">
              <a16:creationId xmlns:a16="http://schemas.microsoft.com/office/drawing/2014/main" id="{00000000-0008-0000-0400-0000C6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55" name="Text 19">
          <a:extLst>
            <a:ext uri="{FF2B5EF4-FFF2-40B4-BE49-F238E27FC236}">
              <a16:creationId xmlns:a16="http://schemas.microsoft.com/office/drawing/2014/main" id="{00000000-0008-0000-0400-0000C7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56" name="Text 19">
          <a:extLst>
            <a:ext uri="{FF2B5EF4-FFF2-40B4-BE49-F238E27FC236}">
              <a16:creationId xmlns:a16="http://schemas.microsoft.com/office/drawing/2014/main" id="{00000000-0008-0000-0400-0000C8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57" name="Text 19">
          <a:extLst>
            <a:ext uri="{FF2B5EF4-FFF2-40B4-BE49-F238E27FC236}">
              <a16:creationId xmlns:a16="http://schemas.microsoft.com/office/drawing/2014/main" id="{00000000-0008-0000-0400-0000C9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58" name="Text 19">
          <a:extLst>
            <a:ext uri="{FF2B5EF4-FFF2-40B4-BE49-F238E27FC236}">
              <a16:creationId xmlns:a16="http://schemas.microsoft.com/office/drawing/2014/main" id="{00000000-0008-0000-0400-0000CA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59" name="Text 19">
          <a:extLst>
            <a:ext uri="{FF2B5EF4-FFF2-40B4-BE49-F238E27FC236}">
              <a16:creationId xmlns:a16="http://schemas.microsoft.com/office/drawing/2014/main" id="{00000000-0008-0000-0400-0000CB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60" name="Text 19">
          <a:extLst>
            <a:ext uri="{FF2B5EF4-FFF2-40B4-BE49-F238E27FC236}">
              <a16:creationId xmlns:a16="http://schemas.microsoft.com/office/drawing/2014/main" id="{00000000-0008-0000-0400-0000CC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61" name="Text 19">
          <a:extLst>
            <a:ext uri="{FF2B5EF4-FFF2-40B4-BE49-F238E27FC236}">
              <a16:creationId xmlns:a16="http://schemas.microsoft.com/office/drawing/2014/main" id="{00000000-0008-0000-0400-0000CD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62" name="Text 19">
          <a:extLst>
            <a:ext uri="{FF2B5EF4-FFF2-40B4-BE49-F238E27FC236}">
              <a16:creationId xmlns:a16="http://schemas.microsoft.com/office/drawing/2014/main" id="{00000000-0008-0000-0400-0000CE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63" name="Text 19">
          <a:extLst>
            <a:ext uri="{FF2B5EF4-FFF2-40B4-BE49-F238E27FC236}">
              <a16:creationId xmlns:a16="http://schemas.microsoft.com/office/drawing/2014/main" id="{00000000-0008-0000-0400-0000CF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64" name="Text 19">
          <a:extLst>
            <a:ext uri="{FF2B5EF4-FFF2-40B4-BE49-F238E27FC236}">
              <a16:creationId xmlns:a16="http://schemas.microsoft.com/office/drawing/2014/main" id="{00000000-0008-0000-0400-0000D0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65" name="Text 19">
          <a:extLst>
            <a:ext uri="{FF2B5EF4-FFF2-40B4-BE49-F238E27FC236}">
              <a16:creationId xmlns:a16="http://schemas.microsoft.com/office/drawing/2014/main" id="{00000000-0008-0000-0400-0000D1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66" name="Text 19">
          <a:extLst>
            <a:ext uri="{FF2B5EF4-FFF2-40B4-BE49-F238E27FC236}">
              <a16:creationId xmlns:a16="http://schemas.microsoft.com/office/drawing/2014/main" id="{00000000-0008-0000-0400-0000D2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67" name="Text 19">
          <a:extLst>
            <a:ext uri="{FF2B5EF4-FFF2-40B4-BE49-F238E27FC236}">
              <a16:creationId xmlns:a16="http://schemas.microsoft.com/office/drawing/2014/main" id="{00000000-0008-0000-0400-0000D3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68" name="Text 19">
          <a:extLst>
            <a:ext uri="{FF2B5EF4-FFF2-40B4-BE49-F238E27FC236}">
              <a16:creationId xmlns:a16="http://schemas.microsoft.com/office/drawing/2014/main" id="{00000000-0008-0000-0400-0000D4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69" name="Text 19">
          <a:extLst>
            <a:ext uri="{FF2B5EF4-FFF2-40B4-BE49-F238E27FC236}">
              <a16:creationId xmlns:a16="http://schemas.microsoft.com/office/drawing/2014/main" id="{00000000-0008-0000-0400-0000D5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70" name="Text 19">
          <a:extLst>
            <a:ext uri="{FF2B5EF4-FFF2-40B4-BE49-F238E27FC236}">
              <a16:creationId xmlns:a16="http://schemas.microsoft.com/office/drawing/2014/main" id="{00000000-0008-0000-0400-0000D6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71" name="Text 19">
          <a:extLst>
            <a:ext uri="{FF2B5EF4-FFF2-40B4-BE49-F238E27FC236}">
              <a16:creationId xmlns:a16="http://schemas.microsoft.com/office/drawing/2014/main" id="{00000000-0008-0000-0400-0000D7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200025</xdr:colOff>
      <xdr:row>50</xdr:row>
      <xdr:rowOff>0</xdr:rowOff>
    </xdr:from>
    <xdr:to>
      <xdr:col>3</xdr:col>
      <xdr:colOff>118670</xdr:colOff>
      <xdr:row>50</xdr:row>
      <xdr:rowOff>41511</xdr:rowOff>
    </xdr:to>
    <xdr:sp macro="" textlink="">
      <xdr:nvSpPr>
        <xdr:cNvPr id="472" name="Text 19">
          <a:extLst>
            <a:ext uri="{FF2B5EF4-FFF2-40B4-BE49-F238E27FC236}">
              <a16:creationId xmlns:a16="http://schemas.microsoft.com/office/drawing/2014/main" id="{00000000-0008-0000-0400-0000D8010000}"/>
            </a:ext>
          </a:extLst>
        </xdr:cNvPr>
        <xdr:cNvSpPr txBox="1">
          <a:spLocks noChangeArrowheads="1"/>
        </xdr:cNvSpPr>
      </xdr:nvSpPr>
      <xdr:spPr bwMode="auto">
        <a:xfrm>
          <a:off x="3827145" y="15529560"/>
          <a:ext cx="467285" cy="41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5AA31388\BOQ_Indore-ujjai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Venkat\e\SOR%20Narmada%202004-05\final3.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WIN3KSERVER\STUPDATA\EMAAR\Specifications%20Ests\07.05.07\Copy%20Est%20HUDA%20Sports%20complex.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PC7\Pc7%20Backups\PC-7%20BECKUP\Doccuments\TENDER\New%20Project\2017\SPLENDOR\ELECTRICAL\ELECTRICAL\29.10.2018\ACE%20ASPIRE\FINAL%20DWG\BHOOMESH\Tech%20Zone\Lt%20panels%20Quotes\PRASAD\Est%20HUDA%20Sports%20complex.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Himanshu\SHERATON@CHANDIGARH\DOCUME~1\MAMTA~1.SPE\LOCALS~1\Temp\Rar$DI02.312\GOA_ARPT_SUBSTNDG_JUSTIFIED%20EST_160709(fina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d.docs.live.net/A6789055/GOA_ARPT_SUBSTNDG_JUSTIFIED%20EST_160709(final).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d.docs.live.net/Himanshu/SHERATON@CHANDIGARH/DOCUME~1/MAMTA~1.SPE/LOCALS~1/Temp/Rar$DI02.312/GOA_ARPT_SUBSTNDG_JUSTIFIED%20EST_160709(final).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E:\Himanshu\SHERATON@CHANDIGARH\Mamta\NCPA\DG\GOA_ARPT_SUBSTNDG_EST_090609(final).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F:\Volumes\Macintosh%20HD%202\D%20DRIVE\DRIVE\keshav\SCHOOL%20IN%20GURGAON\DOCUMENTS\PLUMBING%20&amp;%20FIRE%20FIGHTING\Himanshu\SHERATON@CHANDIGARH\Mamta\NCPA\DG\GOA_ARPT_SUBSTNDG_EST_090609(final).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ttps://d.docs.live.net/Himanshu/SHERATON@CHANDIGARH/Mamta/NCPA/DG/GOA_ARPT_SUBSTNDG_EST_090609(final).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E:\PC7\Pc7%20Backups\PC-7%20BECKUP\Doccuments\TENDER\New%20Project\2017\SPLENDOR\ELECTRICAL\ELECTRICAL\29.10.2018\ACE%20ASPIRE\FINAL%20DWG\Documents%20and%20Settings\HIGHWAY6\Desktop\BOQ_Bhopal%20Bypass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E:\Vijay\d\Offers\GRUNDFOSS\Grundfoss%20Offer%204A12\Final%20Offer%20-%204C16\IO%20List%204C08.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E:\Edrcserver1\design\user\Housing\Binod\saihous\saihous.ele.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E:\Stup-c09\D\JOBS\7078-MADURAVOYAL\ALAPAKKAM%20MAIN%20ROAD%20-%20APR05\ANNEX-2\ANN2-MADURAVOYAL%20DATA-APRIL-05.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E:\PC7\Pc7%20Backups\PC-7%20BECKUP\Doccuments\TENDER\New%20Project\2017\SPLENDOR\ELECTRICAL\ELECTRICAL\29.10.2018\ACE%20ASPIRE\FINAL%20DWG\I1204-AGHA-KHAN\WORKING\interface\DOI\12.BLOCK%20MASONRY\12.3.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E:\himanshu\PARYAVARAN_BHAWAN\GOA_ARPT_ELECT_INTERNAL_EST.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https://d.docs.live.net/himanshu/PARYAVARAN_BHAWAN/GOA_ARPT_ELECT_INTERNAL_EST.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PC7\Pc7%20Backups\PC-7%20BECKUP\Doccuments\TENDER\New%20Project\2017\SPLENDOR\ELECTRICAL\ELECTRICAL\29.10.2018\ACE%20ASPIRE\FINAL%20DWG\FreqPlanmar'00.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E:\Vijay\d\Documents%20and%20Settings\Srinivasa%20Ramanujam\Local%20Settings\Temporary%20Internet%20Files\OLK38\Offer.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E:\himanshu\NCPA_CHANDIGARH\Documents%20and%20Settings\Narendra%20Kumar\Temporary%20Internet%20Files\Content.IE5\UP014TOV\GOA_ARPT_SUBSTNDG_EST_090609(final).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E:\himanshu\NCPA_CHANDIGARH\Documents%20and%20Settings\mamta.SPECTRAL\Desktop\GOA_ARPT_ELECT_INTERNAL_EST.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F:\Volumes\Macintosh%20HD%202\D%20DRIVE\DRIVE\keshav\SCHOOL%20IN%20GURGAON\DOCUMENTS\PLUMBING%20&amp;%20FIRE%20FIGHTING\Himanshu\SHERATON@CHANDIGARH\Documents%20and%20Settings\mamta.SPECTRAL\Desktop\GOA_ARPT_ELECT_INTERNAL_EST.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https://d.docs.live.net/Himanshu/SHERATON@CHANDIGARH/Documents%20and%20Settings/mamta.SPECTRAL/Desktop/GOA_ARPT_ELECT_INTERNAL_EST.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E:\Dls_india\c\DLSI\CostplanInfo\Template-Design%20Devt%20Estimate.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E:\Vijay\d\Documents%20and%20Settings\Srinivasa%20Ramanujam\Local%20Settings\Temporary%20Internet%20Files\OLK38\Elnet-IBMS-IOlistBOQ-5103.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H:\&#160;\UNMICRC%2010.08.16\UMIRC_20-07-2016\21.7.2016%20tilak%20-%201-22.7.2016\UNMICRC%20BOQ%20_revised%20-2_21.7.201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E:\Qaqc\d\WINDOWS\TEMP\FORM6&amp;7.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E:\Himanshu\SHERATON@CHANDIGARH\Documents%20and%20Settings\mamta.SPECTRAL\Desktop\GOA_ARPT_ELECT_INTERNAL_EST.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Users/semuh/Desktop/Global_Price_and_Transfer_Price_List_2018%20(w2017%20XE).xlsx"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E:\Zameer\c\APUSP\WATERSUPPLYDATA\NZB%20Datas.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Pallavi\d\SAI\M.%20P.%20HALL\CIVIL.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https://d.docs.live.net/Pallavi/d/SAI/M.%20P.%20HALL/CIVIL.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E:\Pallavi\d\SAI\M.%20P.%20HALL\ELECTRICAL.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s://d.docs.live.net/Pallavi/d/SAI/M.%20P.%20HALL/ELECTRIC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E:\himanshu\PARYAVARAN_BHAWAN\Documents%20and%20Settings\hiamashu%20ojha\Local%20Settings\Temporary%20Internet%20Files\OLK17\Indore%20Airpot-21.01.09\Bharat-Revised%20Enquire%20of%20Indore%20Airpot-26.03.09.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https://d.docs.live.net/himanshu/PARYAVARAN_BHAWAN/Documents%20and%20Settings/hiamashu%20ojha/Local%20Settings/Temporary%20Internet%20Files/OLK17/Indore%20Airpot-21.01.09/Bharat-Revised%20Enquire%20of%20Indore%20Airpot-26.03.09.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E:\Ph3\d\HITEC%20PHASE%202\CLIENT_INVOICE\Cyber%20gate%20way%20Phase-%20II%20(A)_UP\2B_August%202K2.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E:\PC7\Pc7%20Backups\PC-7%20BECKUP\Doccuments\TENDER\New%20Project\2017\SPLENDOR\ELECTRICAL\ELECTRICAL\29.10.2018\ACE%20ASPIRE\FINAL%20DWG\I1204-AGHA-KHAN\WORKING\RATE-ANALYSIS-05-05-09.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E:\Win2kserver\e\WINDOWS\Temporary%20Internet%20Files\Content.IE5\01EVKTEN\Hewitt%20-unitechworld-%20P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AOC"/>
      <sheetName val="01"/>
      <sheetName val="02"/>
      <sheetName val="03"/>
      <sheetName val="04"/>
      <sheetName val="05"/>
      <sheetName val="06"/>
      <sheetName val="07"/>
      <sheetName val="08"/>
      <sheetName val="09"/>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Rate"/>
      <sheetName val="SOR"/>
      <sheetName val="EW"/>
      <sheetName val="STR1"/>
      <sheetName val="STR2"/>
      <sheetName val="STR3"/>
      <sheetName val="LIN1"/>
      <sheetName val="LIN2"/>
      <sheetName val="typical subminor"/>
      <sheetName val="Road"/>
      <sheetName val="S&amp;I"/>
      <sheetName val="machi"/>
      <sheetName val="TRANS1"/>
      <sheetName val="trans"/>
      <sheetName val="mes-fb"/>
      <sheetName val="mes-pl"/>
      <sheetName val="XL4Test5"/>
      <sheetName val="inWords"/>
      <sheetName val="Mat_Cost"/>
      <sheetName val="factors"/>
      <sheetName val="02"/>
      <sheetName val="03"/>
      <sheetName val="04"/>
      <sheetName val="01"/>
      <sheetName val="Headings"/>
      <sheetName val="FitOutConfCentre"/>
      <sheetName val="Shivaji"/>
      <sheetName val="girder"/>
      <sheetName val="Rocker"/>
      <sheetName val="Cover sheet"/>
      <sheetName val="Expenditure Plan"/>
      <sheetName val="MASTER_RATE ANALYSIS"/>
      <sheetName val="SPT vs PHI"/>
      <sheetName val="typical_subminor"/>
      <sheetName val="MASTER_RATE_ANALYSIS"/>
      <sheetName val="Expenditure_Plan"/>
      <sheetName val="SPT_vs_PHI"/>
      <sheetName val="typical_subminor1"/>
      <sheetName val="MASTER_RATE_ANALYSIS1"/>
      <sheetName val="Expenditure_Plan1"/>
      <sheetName val="SPT_vs_PHI1"/>
      <sheetName val="PRELIM5"/>
      <sheetName val="P-Ins &amp; Bonds"/>
      <sheetName val="A"/>
      <sheetName val="DATA-DEP.(13-17)"/>
      <sheetName val="DATA-KBPL(17-25)"/>
      <sheetName val="DATA-GCC(25-34.7)"/>
      <sheetName val="St.-Con(0-17)"/>
      <sheetName val="St.-Con.(17-3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il In Door Stad"/>
      <sheetName val="Lead (SSR06-07)"/>
      <sheetName val="Datas(SSR06-07)"/>
      <sheetName val="Sheet1"/>
      <sheetName val="Gen Abstract"/>
      <sheetName val="Det of Lawn Develp (Det)"/>
      <sheetName val="Det of side drain (Det)"/>
      <sheetName val="Details of site Develp (Dets)"/>
      <sheetName val="Lawn Devlp (Abstr)"/>
      <sheetName val="Side drain (Abstr)"/>
      <sheetName val="Site Develp (Abstr)"/>
      <sheetName val="Electrical BOQ (Exter)"/>
      <sheetName val="Electrical BOQ (Inter)"/>
      <sheetName val="Roads (ABST)"/>
      <sheetName val="Roads(Dets)"/>
      <sheetName val="Compound wall (2nd final)"/>
      <sheetName val="Compound wall (Abstract)"/>
      <sheetName val="Det Est tank sump"/>
      <sheetName val="Tanks Abst Est"/>
      <sheetName val="Datas WS &amp; S"/>
      <sheetName val="Plumbing (External)"/>
      <sheetName val="Plumbing (Internal)"/>
      <sheetName val="leads Roads"/>
      <sheetName val="Date for roads"/>
      <sheetName val="Tennis courtDetailed Est"/>
      <sheetName val="Tennis court Abstract"/>
      <sheetName val="Detl Courts"/>
      <sheetName val="Abstract Courts"/>
      <sheetName val="Abstarct In door"/>
      <sheetName val="Voucher"/>
      <sheetName val="Data"/>
      <sheetName val="Stress Calculation"/>
      <sheetName val="Copy Est HUDA Sports complex"/>
      <sheetName val="Boq"/>
      <sheetName val="BLOCK-A (MEA.SHEET)"/>
      <sheetName val="IO List"/>
      <sheetName val="Detail"/>
      <sheetName val="BLK2"/>
      <sheetName val="BLK3"/>
      <sheetName val="E &amp; R"/>
      <sheetName val="radar"/>
      <sheetName val="UG"/>
      <sheetName val="Material Rates"/>
      <sheetName val="Design"/>
      <sheetName val="Sheet7"/>
      <sheetName val="Control"/>
      <sheetName val="405"/>
      <sheetName val="427"/>
      <sheetName val="403"/>
      <sheetName val="B1"/>
      <sheetName val="PA- Consutant "/>
      <sheetName val="Costing"/>
      <sheetName val="#REF"/>
      <sheetName val="Sheet3"/>
      <sheetName val="SCHEDULE (3)"/>
      <sheetName val="Database"/>
      <sheetName val="schedule nos"/>
      <sheetName val="Basic"/>
      <sheetName val="LEVEL SHEET"/>
      <sheetName val="Assumption Inputs"/>
      <sheetName val="Lead"/>
      <sheetName val="Fill this out first..."/>
      <sheetName val="MASTER_RATE ANALYSIS"/>
      <sheetName val="PRECAST lightconc-II"/>
      <sheetName val="25-1"/>
      <sheetName val="SOR"/>
      <sheetName val="Structure Bills Qty"/>
      <sheetName val="INPUT"/>
      <sheetName val="FORM7"/>
      <sheetName val="Package-2"/>
      <sheetName val="Load Details(B2)"/>
      <sheetName val="DSLP"/>
      <sheetName val="Fee Rate Summary"/>
      <sheetName val="CABLERET"/>
      <sheetName val="Site Dev BOQ"/>
      <sheetName val="2gii"/>
      <sheetName val="Lead_(SSR06-07)"/>
      <sheetName val="Gen_Abstract"/>
      <sheetName val="Det_of_Lawn_Develp_(Det)"/>
      <sheetName val="Det_of_side_drain_(Det)"/>
      <sheetName val="Details_of_site_Develp_(Dets)"/>
      <sheetName val="Lawn_Devlp_(Abstr)"/>
      <sheetName val="Side_drain_(Abstr)"/>
      <sheetName val="Site_Develp_(Abstr)"/>
      <sheetName val="Electrical_BOQ_(Exter)"/>
      <sheetName val="Electrical_BOQ_(Inter)"/>
      <sheetName val="Roads_(ABST)"/>
      <sheetName val="Compound_wall_(2nd_final)"/>
      <sheetName val="Compound_wall_(Abstract)"/>
      <sheetName val="Det_Est_tank_sump"/>
      <sheetName val="Tanks_Abst_Est"/>
      <sheetName val="Datas_WS_&amp;_S"/>
      <sheetName val="Plumbing_(External)"/>
      <sheetName val="Plumbing_(Internal)"/>
      <sheetName val="leads_Roads"/>
      <sheetName val="Date_for_roads"/>
      <sheetName val="Tennis_courtDetailed_Est"/>
      <sheetName val="Tennis_court_Abstract"/>
      <sheetName val="Detl_Courts"/>
      <sheetName val="Abstract_Courts"/>
      <sheetName val="Detail_In_Door_Stad"/>
      <sheetName val="Abstarct_In_door"/>
      <sheetName val="Stress_Calculation"/>
      <sheetName val="Copy_Est_HUDA_Sports_complex"/>
      <sheetName val="BLOCK-A_(MEA_SHEET)"/>
      <sheetName val="PA-_Consutant_"/>
      <sheetName val="IO_List"/>
      <sheetName val="E_&amp;_R"/>
      <sheetName val="Material_Rates"/>
      <sheetName val="LEVEL_SHEET"/>
      <sheetName val="Assumption_Inputs"/>
      <sheetName val="Fill_this_out_first___"/>
      <sheetName val="Load_Details(B2)"/>
      <sheetName val="MASTER_RATE_ANALYSIS"/>
      <sheetName val="Fee_Rate_Summary"/>
      <sheetName val="PRECAST_lightconc-II"/>
      <sheetName val="Lead_(SSR06-07)1"/>
      <sheetName val="Gen_Abstract1"/>
      <sheetName val="Det_of_Lawn_Develp_(Det)1"/>
      <sheetName val="Det_of_side_drain_(Det)1"/>
      <sheetName val="Details_of_site_Develp_(Dets)1"/>
      <sheetName val="Lawn_Devlp_(Abstr)1"/>
      <sheetName val="Side_drain_(Abstr)1"/>
      <sheetName val="Site_Develp_(Abstr)1"/>
      <sheetName val="Electrical_BOQ_(Exter)1"/>
      <sheetName val="Electrical_BOQ_(Inter)1"/>
      <sheetName val="Roads_(ABST)1"/>
      <sheetName val="Compound_wall_(2nd_final)1"/>
      <sheetName val="Compound_wall_(Abstract)1"/>
      <sheetName val="Det_Est_tank_sump1"/>
      <sheetName val="Tanks_Abst_Est1"/>
      <sheetName val="Datas_WS_&amp;_S1"/>
      <sheetName val="Plumbing_(External)1"/>
      <sheetName val="Plumbing_(Internal)1"/>
      <sheetName val="leads_Roads1"/>
      <sheetName val="Date_for_roads1"/>
      <sheetName val="Tennis_courtDetailed_Est1"/>
      <sheetName val="Tennis_court_Abstract1"/>
      <sheetName val="Detl_Courts1"/>
      <sheetName val="Abstract_Courts1"/>
      <sheetName val="Detail_In_Door_Stad1"/>
      <sheetName val="Abstarct_In_door1"/>
      <sheetName val="Stress_Calculation1"/>
      <sheetName val="Copy_Est_HUDA_Sports_complex1"/>
      <sheetName val="BLOCK-A_(MEA_SHEET)1"/>
      <sheetName val="PA-_Consutant_1"/>
      <sheetName val="IO_List1"/>
      <sheetName val="E_&amp;_R1"/>
      <sheetName val="Material_Rates1"/>
      <sheetName val="LEVEL_SHEET1"/>
      <sheetName val="Assumption_Inputs1"/>
      <sheetName val="Fill_this_out_first___1"/>
      <sheetName val="Load_Details(B2)1"/>
      <sheetName val="MASTER_RATE_ANALYSIS1"/>
      <sheetName val="Fee_Rate_Summary1"/>
      <sheetName val="PRECAST_lightconc-II1"/>
      <sheetName val="Lead_(SSR06-07)2"/>
      <sheetName val="Gen_Abstract2"/>
      <sheetName val="Det_of_Lawn_Develp_(Det)2"/>
      <sheetName val="Det_of_side_drain_(Det)2"/>
      <sheetName val="Details_of_site_Develp_(Dets)2"/>
      <sheetName val="Lawn_Devlp_(Abstr)2"/>
      <sheetName val="Side_drain_(Abstr)2"/>
      <sheetName val="Site_Develp_(Abstr)2"/>
      <sheetName val="Electrical_BOQ_(Exter)2"/>
      <sheetName val="Electrical_BOQ_(Inter)2"/>
      <sheetName val="Roads_(ABST)2"/>
      <sheetName val="Compound_wall_(2nd_final)2"/>
      <sheetName val="Compound_wall_(Abstract)2"/>
      <sheetName val="Det_Est_tank_sump2"/>
      <sheetName val="Tanks_Abst_Est2"/>
      <sheetName val="Datas_WS_&amp;_S2"/>
      <sheetName val="Plumbing_(External)2"/>
      <sheetName val="Plumbing_(Internal)2"/>
      <sheetName val="leads_Roads2"/>
      <sheetName val="Date_for_roads2"/>
      <sheetName val="Tennis_courtDetailed_Est2"/>
      <sheetName val="Tennis_court_Abstract2"/>
      <sheetName val="Detl_Courts2"/>
      <sheetName val="Abstract_Courts2"/>
      <sheetName val="Detail_In_Door_Stad2"/>
      <sheetName val="Abstarct_In_door2"/>
      <sheetName val="Stress_Calculation2"/>
      <sheetName val="Copy_Est_HUDA_Sports_complex2"/>
      <sheetName val="BLOCK-A_(MEA_SHEET)2"/>
      <sheetName val="PA-_Consutant_2"/>
      <sheetName val="IO_List2"/>
      <sheetName val="E_&amp;_R2"/>
      <sheetName val="Material_Rates2"/>
      <sheetName val="LEVEL_SHEET2"/>
      <sheetName val="Assumption_Inputs2"/>
      <sheetName val="Fill_this_out_first___2"/>
      <sheetName val="Load_Details(B2)2"/>
      <sheetName val="MASTER_RATE_ANALYSIS2"/>
      <sheetName val="Fee_Rate_Summary2"/>
      <sheetName val="PRECAST_lightconc-II2"/>
      <sheetName val="Lead_(SSR06-07)3"/>
      <sheetName val="Gen_Abstract3"/>
      <sheetName val="Det_of_Lawn_Develp_(Det)3"/>
      <sheetName val="Det_of_side_drain_(Det)3"/>
      <sheetName val="Details_of_site_Develp_(Dets)3"/>
      <sheetName val="Lawn_Devlp_(Abstr)3"/>
      <sheetName val="Side_drain_(Abstr)3"/>
      <sheetName val="Site_Develp_(Abstr)3"/>
      <sheetName val="Electrical_BOQ_(Exter)3"/>
      <sheetName val="Electrical_BOQ_(Inter)3"/>
      <sheetName val="Roads_(ABST)3"/>
      <sheetName val="Compound_wall_(2nd_final)3"/>
      <sheetName val="Compound_wall_(Abstract)3"/>
      <sheetName val="Det_Est_tank_sump3"/>
      <sheetName val="Tanks_Abst_Est3"/>
      <sheetName val="Datas_WS_&amp;_S3"/>
      <sheetName val="Plumbing_(External)3"/>
      <sheetName val="Plumbing_(Internal)3"/>
      <sheetName val="leads_Roads3"/>
      <sheetName val="Date_for_roads3"/>
      <sheetName val="Tennis_courtDetailed_Est3"/>
      <sheetName val="Tennis_court_Abstract3"/>
      <sheetName val="Detl_Courts3"/>
      <sheetName val="Abstract_Courts3"/>
      <sheetName val="Detail_In_Door_Stad3"/>
      <sheetName val="Abstarct_In_door3"/>
      <sheetName val="Stress_Calculation3"/>
      <sheetName val="Copy_Est_HUDA_Sports_complex3"/>
      <sheetName val="BLOCK-A_(MEA_SHEET)3"/>
      <sheetName val="PA-_Consutant_3"/>
      <sheetName val="IO_List3"/>
      <sheetName val="E_&amp;_R3"/>
      <sheetName val="Material_Rates3"/>
      <sheetName val="LEVEL_SHEET3"/>
      <sheetName val="Assumption_Inputs3"/>
      <sheetName val="Fill_this_out_first___3"/>
      <sheetName val="Load_Details(B2)3"/>
      <sheetName val="MASTER_RATE_ANALYSIS3"/>
      <sheetName val="Fee_Rate_Summary3"/>
      <sheetName val="PRECAST_lightconc-II3"/>
      <sheetName val="Analysis"/>
      <sheetName val="3cd Annexure"/>
      <sheetName val="PointNo.5"/>
      <sheetName val="Lead_(SSR06-07)4"/>
      <sheetName val="Gen_Abstract4"/>
      <sheetName val="Det_of_Lawn_Develp_(Det)4"/>
      <sheetName val="Det_of_side_drain_(Det)4"/>
      <sheetName val="Details_of_site_Develp_(Dets)4"/>
      <sheetName val="Lawn_Devlp_(Abstr)4"/>
      <sheetName val="Side_drain_(Abstr)4"/>
      <sheetName val="Site_Develp_(Abstr)4"/>
      <sheetName val="Electrical_BOQ_(Exter)4"/>
      <sheetName val="Electrical_BOQ_(Inter)4"/>
      <sheetName val="Roads_(ABST)4"/>
      <sheetName val="Compound_wall_(2nd_final)4"/>
      <sheetName val="Compound_wall_(Abstract)4"/>
      <sheetName val="Det_Est_tank_sump4"/>
      <sheetName val="Tanks_Abst_Est4"/>
      <sheetName val="Datas_WS_&amp;_S4"/>
      <sheetName val="Plumbing_(External)4"/>
      <sheetName val="Plumbing_(Internal)4"/>
      <sheetName val="leads_Roads4"/>
      <sheetName val="Date_for_roads4"/>
      <sheetName val="Tennis_courtDetailed_Est4"/>
      <sheetName val="Tennis_court_Abstract4"/>
      <sheetName val="Detl_Courts4"/>
      <sheetName val="Abstract_Courts4"/>
      <sheetName val="Detail_In_Door_Stad4"/>
      <sheetName val="Abstarct_In_door4"/>
      <sheetName val="Stress_Calculation4"/>
      <sheetName val="Copy_Est_HUDA_Sports_complex4"/>
      <sheetName val="BLOCK-A_(MEA_SHEET)4"/>
      <sheetName val="PA-_Consutant_4"/>
      <sheetName val="IO_List4"/>
      <sheetName val="E_&amp;_R4"/>
      <sheetName val="Material_Rates4"/>
      <sheetName val="LEVEL_SHEET4"/>
      <sheetName val="Assumption_Inputs4"/>
      <sheetName val="Fill_this_out_first___4"/>
      <sheetName val="Load_Details(B2)4"/>
      <sheetName val="MASTER_RATE_ANALYSIS4"/>
      <sheetName val="Fee_Rate_Summary4"/>
      <sheetName val="PRECAST_lightconc-II4"/>
      <sheetName val="Lead_(SSR06-07)5"/>
      <sheetName val="Gen_Abstract5"/>
      <sheetName val="Det_of_Lawn_Develp_(Det)5"/>
      <sheetName val="Det_of_side_drain_(Det)5"/>
      <sheetName val="Details_of_site_Develp_(Dets)5"/>
      <sheetName val="Lawn_Devlp_(Abstr)5"/>
      <sheetName val="Side_drain_(Abstr)5"/>
      <sheetName val="Site_Develp_(Abstr)5"/>
      <sheetName val="Electrical_BOQ_(Exter)5"/>
      <sheetName val="Electrical_BOQ_(Inter)5"/>
      <sheetName val="Roads_(ABST)5"/>
      <sheetName val="Compound_wall_(2nd_final)5"/>
      <sheetName val="Compound_wall_(Abstract)5"/>
      <sheetName val="Det_Est_tank_sump5"/>
      <sheetName val="Tanks_Abst_Est5"/>
      <sheetName val="Datas_WS_&amp;_S5"/>
      <sheetName val="Plumbing_(External)5"/>
      <sheetName val="Plumbing_(Internal)5"/>
      <sheetName val="leads_Roads5"/>
      <sheetName val="Date_for_roads5"/>
      <sheetName val="Tennis_courtDetailed_Est5"/>
      <sheetName val="Tennis_court_Abstract5"/>
      <sheetName val="Detl_Courts5"/>
      <sheetName val="Abstract_Courts5"/>
      <sheetName val="Detail_In_Door_Stad5"/>
      <sheetName val="Abstarct_In_door5"/>
      <sheetName val="Stress_Calculation5"/>
      <sheetName val="Copy_Est_HUDA_Sports_complex5"/>
      <sheetName val="BLOCK-A_(MEA_SHEET)5"/>
      <sheetName val="PA-_Consutant_5"/>
      <sheetName val="IO_List5"/>
      <sheetName val="E_&amp;_R5"/>
      <sheetName val="Material_Rates5"/>
      <sheetName val="LEVEL_SHEET5"/>
      <sheetName val="Assumption_Inputs5"/>
      <sheetName val="Fill_this_out_first___5"/>
      <sheetName val="Load_Details(B2)5"/>
      <sheetName val="MASTER_RATE_ANALYSIS5"/>
      <sheetName val="Fee_Rate_Summary5"/>
      <sheetName val="PRECAST_lightconc-II5"/>
      <sheetName val="Lead_(SSR06-07)6"/>
      <sheetName val="Gen_Abstract6"/>
      <sheetName val="Det_of_Lawn_Develp_(Det)6"/>
      <sheetName val="Det_of_side_drain_(Det)6"/>
      <sheetName val="Details_of_site_Develp_(Dets)6"/>
      <sheetName val="Lawn_Devlp_(Abstr)6"/>
      <sheetName val="Side_drain_(Abstr)6"/>
      <sheetName val="Site_Develp_(Abstr)6"/>
      <sheetName val="Electrical_BOQ_(Exter)6"/>
      <sheetName val="Electrical_BOQ_(Inter)6"/>
      <sheetName val="Roads_(ABST)6"/>
      <sheetName val="Compound_wall_(2nd_final)6"/>
      <sheetName val="Compound_wall_(Abstract)6"/>
      <sheetName val="Det_Est_tank_sump6"/>
      <sheetName val="Tanks_Abst_Est6"/>
      <sheetName val="Datas_WS_&amp;_S6"/>
      <sheetName val="Plumbing_(External)6"/>
      <sheetName val="Plumbing_(Internal)6"/>
      <sheetName val="leads_Roads6"/>
      <sheetName val="Date_for_roads6"/>
      <sheetName val="Tennis_courtDetailed_Est6"/>
      <sheetName val="Tennis_court_Abstract6"/>
      <sheetName val="Detl_Courts6"/>
      <sheetName val="Abstract_Courts6"/>
      <sheetName val="Detail_In_Door_Stad6"/>
      <sheetName val="Abstarct_In_door6"/>
      <sheetName val="Stress_Calculation6"/>
      <sheetName val="Copy_Est_HUDA_Sports_complex6"/>
      <sheetName val="BLOCK-A_(MEA_SHEET)6"/>
      <sheetName val="PA-_Consutant_6"/>
      <sheetName val="IO_List6"/>
      <sheetName val="E_&amp;_R6"/>
      <sheetName val="Material_Rates6"/>
      <sheetName val="LEVEL_SHEET6"/>
      <sheetName val="Assumption_Inputs6"/>
      <sheetName val="Fill_this_out_first___6"/>
      <sheetName val="Load_Details(B2)6"/>
      <sheetName val="MASTER_RATE_ANALYSIS6"/>
      <sheetName val="Fee_Rate_Summary6"/>
      <sheetName val="PRECAST_lightconc-II6"/>
      <sheetName val="p&amp;m"/>
      <sheetName val="TBEAM"/>
      <sheetName val="Staff Acco."/>
      <sheetName val="Rate Lookup Page"/>
      <sheetName val="Vlookups"/>
      <sheetName val="WACC Calculation"/>
      <sheetName val="Actuals_by_Job"/>
      <sheetName val="Heads_Equiv_QI"/>
      <sheetName val="PT_Heads_SD"/>
      <sheetName val="Month"/>
      <sheetName val="Outlook"/>
      <sheetName val="1.00"/>
      <sheetName val="Legend"/>
      <sheetName val="PCC"/>
      <sheetName val="Basis"/>
      <sheetName val="Project Details.."/>
      <sheetName val="compare"/>
      <sheetName val="TBAL9697 -group wise  sdpl"/>
      <sheetName val="jobhist"/>
      <sheetName val="INPUT SHEET"/>
      <sheetName val="Administrative Prices"/>
      <sheetName val="Summary"/>
      <sheetName val="Sheet2"/>
      <sheetName val="KSt - Analysis "/>
      <sheetName val="CCTV_EST1"/>
      <sheetName val="SUMMARY-client"/>
      <sheetName val="FORM-16"/>
      <sheetName val="Cum valu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il In Door Stad"/>
    </sheetNames>
    <sheetDataSet>
      <sheetData sheetId="0"/>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DG (Justified)"/>
      <sheetName val="DG"/>
      <sheetName val="C.T. Piping"/>
      <sheetName val="labour"/>
      <sheetName val="meas. sheet equip."/>
      <sheetName val="bus dUCT"/>
      <sheetName val="Earthing"/>
      <sheetName val="RATE-HV INST."/>
      <sheetName val="RATE-HV INST. (justified)"/>
      <sheetName val="BOQ"/>
      <sheetName val="HT CABLE"/>
      <sheetName val="battary charger"/>
      <sheetName val="Safety equipments"/>
      <sheetName val="HT Cable laying &amp; Termination"/>
      <sheetName val="control cables"/>
      <sheetName val="LAYING OF CABLE"/>
      <sheetName val="Control cable termination"/>
      <sheetName val="SUBSTATION panel"/>
      <sheetName val="Cos"/>
      <sheetName val="공장별판관비배부"/>
      <sheetName val="Breaker rating"/>
      <sheetName val="Detail In Door Stad"/>
    </sheetNames>
    <sheetDataSet>
      <sheetData sheetId="0" refreshError="1"/>
      <sheetData sheetId="1" refreshError="1"/>
      <sheetData sheetId="2" refreshError="1"/>
      <sheetData sheetId="3" refreshError="1"/>
      <sheetData sheetId="4" refreshError="1">
        <row r="7">
          <cell r="C7">
            <v>206.25</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bour"/>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bour"/>
      <sheetName val="summary"/>
      <sheetName val="DG (Justified)"/>
      <sheetName val="DG"/>
      <sheetName val="C.T. Piping"/>
      <sheetName val="meas. sheet equip."/>
      <sheetName val="bus dUCT"/>
      <sheetName val="Earthing"/>
      <sheetName val="RATE-HV INST."/>
      <sheetName val="RATE-HV INST. (justified)"/>
      <sheetName val="BOQ"/>
      <sheetName val="HT CABLE"/>
      <sheetName val="battary charger"/>
      <sheetName val="Safety equipments"/>
      <sheetName val="HT Cable laying &amp; Termination"/>
      <sheetName val="control cables"/>
      <sheetName val="LAYING OF CABLE"/>
      <sheetName val="Control cable termination"/>
      <sheetName val="SUBSTATION panel"/>
      <sheetName val="Cos"/>
      <sheetName val="공장별판관비배부"/>
      <sheetName val="Breaker rating"/>
      <sheetName val="Detail In Door Stad"/>
    </sheetNames>
    <sheetDataSet>
      <sheetData sheetId="0" refreshError="1">
        <row r="7">
          <cell r="C7">
            <v>206.25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BOQ"/>
      <sheetName val="DG"/>
      <sheetName val="C.T. Piping"/>
      <sheetName val="labour"/>
      <sheetName val="meas. sheet equip."/>
      <sheetName val="bus dUCT"/>
      <sheetName val="Earthing"/>
      <sheetName val="RATE-HV INST."/>
      <sheetName val="HT CABLE"/>
      <sheetName val="battary charger"/>
      <sheetName val="Safety equipments"/>
      <sheetName val="HT Cable laying &amp; Termination"/>
      <sheetName val="control cables"/>
      <sheetName val="LAYING OF CABLE"/>
      <sheetName val="Control cable termination"/>
      <sheetName val="SUBSTATION panel"/>
      <sheetName val="Cos"/>
      <sheetName val="labour rates"/>
      <sheetName val="Assumptions"/>
      <sheetName val="INDEX"/>
      <sheetName val="AREAS"/>
      <sheetName val="Costing"/>
      <sheetName val="factors"/>
      <sheetName val="Data"/>
    </sheetNames>
    <sheetDataSet>
      <sheetData sheetId="0"/>
      <sheetData sheetId="1"/>
      <sheetData sheetId="2"/>
      <sheetData sheetId="3"/>
      <sheetData sheetId="4">
        <row r="7">
          <cell r="C7">
            <v>206.25</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bour"/>
    </sheetNames>
    <sheetDataSet>
      <sheetData sheetId="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bour"/>
      <sheetName val="summary"/>
      <sheetName val="BOQ"/>
      <sheetName val="DG"/>
      <sheetName val="C.T. Piping"/>
      <sheetName val="meas. sheet equip."/>
      <sheetName val="bus dUCT"/>
      <sheetName val="Earthing"/>
      <sheetName val="RATE-HV INST."/>
      <sheetName val="HT CABLE"/>
      <sheetName val="battary charger"/>
      <sheetName val="Safety equipments"/>
      <sheetName val="HT Cable laying &amp; Termination"/>
      <sheetName val="control cables"/>
      <sheetName val="LAYING OF CABLE"/>
      <sheetName val="Control cable termination"/>
      <sheetName val="SUBSTATION panel"/>
      <sheetName val="Cos"/>
      <sheetName val="labour rates"/>
      <sheetName val="Assumptions"/>
      <sheetName val="INDEX"/>
      <sheetName val="AREAS"/>
      <sheetName val="Costing"/>
      <sheetName val="factors"/>
    </sheetNames>
    <sheetDataSet>
      <sheetData sheetId="0" refreshError="1">
        <row r="7">
          <cell r="C7">
            <v>206.25</v>
          </cell>
        </row>
      </sheetData>
      <sheetData sheetId="1"/>
      <sheetData sheetId="2"/>
      <sheetData sheetId="3"/>
      <sheetData sheetId="4">
        <row r="7">
          <cell r="C7">
            <v>206.25</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OC"/>
      <sheetName val="01"/>
      <sheetName val="02"/>
      <sheetName val="03"/>
      <sheetName val="04"/>
      <sheetName val="05"/>
      <sheetName val="06"/>
      <sheetName val="07"/>
      <sheetName val="08"/>
    </sheetNames>
    <sheetDataSet>
      <sheetData sheetId="0"/>
      <sheetData sheetId="1"/>
      <sheetData sheetId="2"/>
      <sheetData sheetId="3"/>
      <sheetData sheetId="4"/>
      <sheetData sheetId="5"/>
      <sheetData sheetId="6"/>
      <sheetData sheetId="7"/>
      <sheetData sheetId="8"/>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ctors"/>
      <sheetName val="IO list"/>
      <sheetName val="BMS-Pri"/>
      <sheetName val="p&amp;m"/>
      <sheetName val="Detail In Door Stad"/>
      <sheetName val="girder"/>
      <sheetName val="IO List 4C08"/>
      <sheetName val="Deprec."/>
      <sheetName val="Basis"/>
      <sheetName val="Ave.wtd.rates"/>
      <sheetName val="Material "/>
      <sheetName val="Labour &amp; Plant"/>
      <sheetName val="Legal Risk Analysis"/>
      <sheetName val="01"/>
      <sheetName val="Assmpns"/>
      <sheetName val="Load Details(B2)"/>
      <sheetName val="DSLP"/>
      <sheetName val="Rate analysis"/>
      <sheetName val="CABLERET"/>
      <sheetName val="Design"/>
      <sheetName val="Fee Rate Summary"/>
      <sheetName val="Works - Quote Sheet"/>
      <sheetName val="analysis"/>
      <sheetName val="Debits as on 12.04.08"/>
      <sheetName val="Assumptions"/>
      <sheetName val="DETAILED  BOQ"/>
      <sheetName val="grid"/>
      <sheetName val="外気負荷"/>
      <sheetName val="sumary"/>
      <sheetName val="Xenon(R2)"/>
      <sheetName val="Labels"/>
      <sheetName val="refer"/>
      <sheetName val="IO%20List%204C08.xls"/>
      <sheetName val="PRECAST lightconc-II"/>
      <sheetName val="Detail"/>
      <sheetName val="Costing"/>
      <sheetName val="macros"/>
      <sheetName val="Boq"/>
      <sheetName val="Data"/>
      <sheetName val="Cashflow projection"/>
      <sheetName val="Lead"/>
      <sheetName val="Bill 3 - Site Works"/>
      <sheetName val="2004"/>
      <sheetName val="B1"/>
      <sheetName val="Assumption Inputs"/>
      <sheetName val="Sheet1"/>
      <sheetName val="3MLKQ"/>
      <sheetName val="7 Hills Abstract"/>
      <sheetName val="Gen Info"/>
      <sheetName val="Build-up"/>
      <sheetName val="Precalculation"/>
      <sheetName val="SITE OVERHEADS"/>
      <sheetName val="Boq Block A"/>
      <sheetName val="BS1"/>
      <sheetName val="RBFC-BS"/>
      <sheetName val="DG Works (Supply)"/>
      <sheetName val="AutoOpen Stub Data"/>
      <sheetName val="MTO REV.0"/>
      <sheetName val="10"/>
      <sheetName val="11A"/>
      <sheetName val="11B "/>
      <sheetName val="12A"/>
      <sheetName val="12B"/>
      <sheetName val="2A"/>
      <sheetName val="2B"/>
      <sheetName val="2C"/>
      <sheetName val="2D"/>
      <sheetName val="2E"/>
      <sheetName val="2F"/>
      <sheetName val="2G"/>
      <sheetName val="2H"/>
      <sheetName val="3A"/>
      <sheetName val="3B"/>
      <sheetName val="4"/>
      <sheetName val="6A"/>
      <sheetName val="6B"/>
      <sheetName val="7A"/>
      <sheetName val="7B"/>
      <sheetName val="8A"/>
      <sheetName val="8B"/>
      <sheetName val="9A"/>
      <sheetName val="9B"/>
      <sheetName val="9C"/>
      <sheetName val="9D"/>
      <sheetName val="9E"/>
      <sheetName val="9F"/>
      <sheetName val="9G"/>
      <sheetName val="9H"/>
      <sheetName val="9I"/>
      <sheetName val="9J"/>
      <sheetName val="9K"/>
      <sheetName val="5"/>
      <sheetName val="13"/>
      <sheetName val="1"/>
      <sheetName val="14"/>
      <sheetName val="Staff Acco."/>
      <sheetName val="Source Ref."/>
      <sheetName val="Designs"/>
      <sheetName val="Parameter"/>
      <sheetName val="1_Project_Profile"/>
      <sheetName val="GR.slab-reinft"/>
      <sheetName val="CONCRETE"/>
      <sheetName val="beam-reinft-IIInd floor"/>
      <sheetName val="CFLOW"/>
      <sheetName val="Control"/>
      <sheetName val="RECAPITULATION"/>
      <sheetName val="SECPROP"/>
      <sheetName val="BOXCULVERT"/>
      <sheetName val="FORM5"/>
      <sheetName val="Supplier"/>
      <sheetName val="Detail 1A"/>
      <sheetName val="Rate"/>
      <sheetName val="banilad"/>
      <sheetName val="Mactan"/>
      <sheetName val="Mandaue"/>
      <sheetName val="IO_list"/>
      <sheetName val="Detail_In_Door_Stad"/>
      <sheetName val="IO_List_4C08"/>
      <sheetName val="Deprec_"/>
      <sheetName val="Ave_wtd_rates"/>
      <sheetName val="Material_"/>
      <sheetName val="Labour_&amp;_Plant"/>
      <sheetName val="Legal_Risk_Analysis"/>
      <sheetName val="Load_Details(B2)"/>
      <sheetName val="Rate_analysis"/>
      <sheetName val="Fee_Rate_Summary"/>
      <sheetName val="Works_-_Quote_Sheet"/>
      <sheetName val="Debits_as_on_12_04_08"/>
      <sheetName val="DETAILED__BOQ"/>
      <sheetName val="IO%20List%204C08_xls"/>
      <sheetName val="PRECAST_lightconc-II"/>
      <sheetName val="Cashflow_projection"/>
      <sheetName val="Bill_3_-_Site_Works"/>
      <sheetName val="Assumption_Inputs"/>
      <sheetName val="MTO_REV_0"/>
      <sheetName val="Staff_Acco_"/>
      <sheetName val="GR_slab-reinft"/>
      <sheetName val="IO_list1"/>
      <sheetName val="Detail_In_Door_Stad1"/>
      <sheetName val="IO_List_4C081"/>
      <sheetName val="Deprec_1"/>
      <sheetName val="Ave_wtd_rates1"/>
      <sheetName val="Material_1"/>
      <sheetName val="Labour_&amp;_Plant1"/>
      <sheetName val="Legal_Risk_Analysis1"/>
      <sheetName val="Load_Details(B2)1"/>
      <sheetName val="Rate_analysis1"/>
      <sheetName val="Fee_Rate_Summary1"/>
      <sheetName val="Works_-_Quote_Sheet1"/>
      <sheetName val="Debits_as_on_12_04_081"/>
      <sheetName val="DETAILED__BOQ1"/>
      <sheetName val="IO%20List%204C08_xls1"/>
      <sheetName val="PRECAST_lightconc-II1"/>
      <sheetName val="Cashflow_projection1"/>
      <sheetName val="Bill_3_-_Site_Works1"/>
      <sheetName val="Assumption_Inputs1"/>
      <sheetName val="MTO_REV_01"/>
      <sheetName val="Staff_Acco_1"/>
      <sheetName val="GR_slab-reinft1"/>
      <sheetName val="IO_list2"/>
      <sheetName val="Detail_In_Door_Stad2"/>
      <sheetName val="IO_List_4C082"/>
      <sheetName val="Deprec_2"/>
      <sheetName val="Ave_wtd_rates2"/>
      <sheetName val="Material_2"/>
      <sheetName val="Labour_&amp;_Plant2"/>
      <sheetName val="Legal_Risk_Analysis2"/>
      <sheetName val="Load_Details(B2)2"/>
      <sheetName val="Rate_analysis2"/>
      <sheetName val="Fee_Rate_Summary2"/>
      <sheetName val="Works_-_Quote_Sheet2"/>
      <sheetName val="Debits_as_on_12_04_082"/>
      <sheetName val="DETAILED__BOQ2"/>
      <sheetName val="IO%20List%204C08_xls2"/>
      <sheetName val="PRECAST_lightconc-II2"/>
      <sheetName val="Cashflow_projection2"/>
      <sheetName val="Bill_3_-_Site_Works2"/>
      <sheetName val="Assumption_Inputs2"/>
      <sheetName val="MTO_REV_02"/>
      <sheetName val="Staff_Acco_2"/>
      <sheetName val="GR_slab-reinft2"/>
      <sheetName val="IO_list3"/>
      <sheetName val="Detail_In_Door_Stad3"/>
      <sheetName val="IO_List_4C083"/>
      <sheetName val="Deprec_3"/>
      <sheetName val="Ave_wtd_rates3"/>
      <sheetName val="Material_3"/>
      <sheetName val="Labour_&amp;_Plant3"/>
      <sheetName val="Legal_Risk_Analysis3"/>
      <sheetName val="Load_Details(B2)3"/>
      <sheetName val="Rate_analysis3"/>
      <sheetName val="Fee_Rate_Summary3"/>
      <sheetName val="Works_-_Quote_Sheet3"/>
      <sheetName val="Debits_as_on_12_04_083"/>
      <sheetName val="DETAILED__BOQ3"/>
      <sheetName val="IO%20List%204C08_xls3"/>
      <sheetName val="PRECAST_lightconc-II3"/>
      <sheetName val="Cashflow_projection3"/>
      <sheetName val="Bill_3_-_Site_Works3"/>
      <sheetName val="Assumption_Inputs3"/>
      <sheetName val="MTO_REV_03"/>
      <sheetName val="Staff_Acco_3"/>
      <sheetName val="GR_slab-reinft3"/>
      <sheetName val=" IO List"/>
      <sheetName val="Footings"/>
      <sheetName val="IO_list4"/>
      <sheetName val="Detail_In_Door_Stad4"/>
      <sheetName val="IO_List_4C084"/>
      <sheetName val="Deprec_4"/>
      <sheetName val="Ave_wtd_rates4"/>
      <sheetName val="Material_4"/>
      <sheetName val="Labour_&amp;_Plant4"/>
      <sheetName val="Legal_Risk_Analysis4"/>
      <sheetName val="Load_Details(B2)4"/>
      <sheetName val="Rate_analysis4"/>
      <sheetName val="Fee_Rate_Summary4"/>
      <sheetName val="Works_-_Quote_Sheet4"/>
      <sheetName val="Debits_as_on_12_04_084"/>
      <sheetName val="DETAILED__BOQ4"/>
      <sheetName val="IO%20List%204C08_xls4"/>
      <sheetName val="PRECAST_lightconc-II4"/>
      <sheetName val="Cashflow_projection4"/>
      <sheetName val="Bill_3_-_Site_Works4"/>
      <sheetName val="Assumption_Inputs4"/>
      <sheetName val="MTO_REV_04"/>
      <sheetName val="Staff_Acco_4"/>
      <sheetName val="GR_slab-reinft4"/>
      <sheetName val="IO_list5"/>
      <sheetName val="Detail_In_Door_Stad5"/>
      <sheetName val="IO_List_4C085"/>
      <sheetName val="Deprec_5"/>
      <sheetName val="Ave_wtd_rates5"/>
      <sheetName val="Material_5"/>
      <sheetName val="Labour_&amp;_Plant5"/>
      <sheetName val="Legal_Risk_Analysis5"/>
      <sheetName val="Load_Details(B2)5"/>
      <sheetName val="Rate_analysis5"/>
      <sheetName val="Fee_Rate_Summary5"/>
      <sheetName val="Works_-_Quote_Sheet5"/>
      <sheetName val="Debits_as_on_12_04_085"/>
      <sheetName val="DETAILED__BOQ5"/>
      <sheetName val="IO%20List%204C08_xls5"/>
      <sheetName val="PRECAST_lightconc-II5"/>
      <sheetName val="Cashflow_projection5"/>
      <sheetName val="Bill_3_-_Site_Works5"/>
      <sheetName val="Assumption_Inputs5"/>
      <sheetName val="MTO_REV_05"/>
      <sheetName val="Staff_Acco_5"/>
      <sheetName val="GR_slab-reinft5"/>
      <sheetName val="IO_list6"/>
      <sheetName val="Detail_In_Door_Stad6"/>
      <sheetName val="IO_List_4C086"/>
      <sheetName val="Deprec_6"/>
      <sheetName val="Ave_wtd_rates6"/>
      <sheetName val="Material_6"/>
      <sheetName val="Labour_&amp;_Plant6"/>
      <sheetName val="Legal_Risk_Analysis6"/>
      <sheetName val="Load_Details(B2)6"/>
      <sheetName val="Rate_analysis6"/>
      <sheetName val="Fee_Rate_Summary6"/>
      <sheetName val="Works_-_Quote_Sheet6"/>
      <sheetName val="Debits_as_on_12_04_086"/>
      <sheetName val="DETAILED__BOQ6"/>
      <sheetName val="IO%20List%204C08_xls6"/>
      <sheetName val="PRECAST_lightconc-II6"/>
      <sheetName val="Cashflow_projection6"/>
      <sheetName val="Bill_3_-_Site_Works6"/>
      <sheetName val="Assumption_Inputs6"/>
      <sheetName val="MTO_REV_06"/>
      <sheetName val="Staff_Acco_6"/>
      <sheetName val="GR_slab-reinft6"/>
      <sheetName val="LoadCapa"/>
      <sheetName val="Cover"/>
      <sheetName val="Sheet3"/>
      <sheetName val="2gii"/>
      <sheetName val="basic-data"/>
      <sheetName val="mem-property"/>
      <sheetName val="s"/>
      <sheetName val="office"/>
      <sheetName val="Lab"/>
      <sheetName val="u_rate"/>
      <sheetName val="C-1"/>
      <sheetName val="C-10"/>
      <sheetName val="C-11"/>
      <sheetName val="C-12"/>
      <sheetName val="C-2"/>
      <sheetName val="C-3"/>
      <sheetName val="C-4"/>
      <sheetName val="C-5"/>
      <sheetName val="C-5A"/>
      <sheetName val="C-6"/>
      <sheetName val="C-6A"/>
      <sheetName val="C-7"/>
      <sheetName val="C-8"/>
      <sheetName val="C-9"/>
      <sheetName val="A.O.R."/>
      <sheetName val="detail'02"/>
      <sheetName val="BULook"/>
      <sheetName val="SCHEDULE"/>
      <sheetName val="Database"/>
      <sheetName val="schedule nos"/>
      <sheetName val="TOS-F"/>
      <sheetName val="Measurment"/>
      <sheetName val="calcul"/>
      <sheetName val="COLUMN"/>
      <sheetName val="DISCOUNT"/>
      <sheetName val="dBase"/>
      <sheetName val="PITP3 COPY"/>
      <sheetName val="doq"/>
      <sheetName val="Major Br. Statement"/>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refreshError="1"/>
      <sheetData sheetId="96" refreshError="1"/>
      <sheetData sheetId="97" refreshError="1"/>
      <sheetData sheetId="98" refreshError="1"/>
      <sheetData sheetId="99" refreshError="1"/>
      <sheetData sheetId="100" refreshError="1"/>
      <sheetData sheetId="101"/>
      <sheetData sheetId="102"/>
      <sheetData sheetId="103" refreshError="1"/>
      <sheetData sheetId="104" refreshError="1"/>
      <sheetData sheetId="105"/>
      <sheetData sheetId="106" refreshError="1"/>
      <sheetData sheetId="107" refreshError="1"/>
      <sheetData sheetId="108" refreshError="1"/>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sheetData sheetId="276"/>
      <sheetData sheetId="277"/>
      <sheetData sheetId="278"/>
      <sheetData sheetId="279"/>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HT"/>
      <sheetName val="Staff Acco."/>
      <sheetName val="Tel  "/>
      <sheetName val="Ext.light"/>
      <sheetName val="Staff Acco_"/>
      <sheetName val="Control"/>
      <sheetName val="4 Annex 1 Basic rate"/>
      <sheetName val="DETAILED  BOQ"/>
      <sheetName val="FT-05-02IsoBOM"/>
      <sheetName val="Detail In Door Stad"/>
      <sheetName val="Project Details.."/>
      <sheetName val="RCC,Ret. Wall"/>
      <sheetName val="p&amp;m"/>
      <sheetName val="Build-up"/>
      <sheetName val="COLUMN"/>
      <sheetName val="Design"/>
      <sheetName val="strain"/>
      <sheetName val="refer"/>
      <sheetName val="factors"/>
      <sheetName val="Load Details(B2)"/>
      <sheetName val="scurve calc (2)"/>
      <sheetName val="Detail P&amp;L"/>
      <sheetName val="Assumption Sheet"/>
      <sheetName val="TBAL9697 -group wise  sdpl"/>
      <sheetName val="SCHEDULE OF RATES"/>
      <sheetName val="APPENDIX B-1"/>
      <sheetName val="Bill 3.1"/>
      <sheetName val="CFLOW"/>
      <sheetName val="PRECAST lightconc-II"/>
      <sheetName val="Legal Risk Analysis"/>
      <sheetName val="Gujrat"/>
      <sheetName val="GR.slab-reinft"/>
      <sheetName val="Bill 3 - Site Works"/>
      <sheetName val="schedule1"/>
      <sheetName val="Precalculation"/>
      <sheetName val="BOQ"/>
      <sheetName val="2gii"/>
      <sheetName val="analysis"/>
      <sheetName val="Cable data"/>
      <sheetName val="Table"/>
      <sheetName val="Civil Works"/>
      <sheetName val="Fill this out first..."/>
      <sheetName val="3MLKQ"/>
      <sheetName val="Material "/>
      <sheetName val="basic-data"/>
      <sheetName val="mem-property"/>
      <sheetName val="FORM7"/>
      <sheetName val="SPT vs PHI"/>
      <sheetName val="BLOCK-A (MEA.SHEET)"/>
      <sheetName val="IO List"/>
      <sheetName val="S1BOQ"/>
      <sheetName val="Input"/>
      <sheetName val="Activity"/>
      <sheetName val="Crew"/>
      <sheetName val="Piping"/>
      <sheetName val="Pipe Supports"/>
      <sheetName val="BOQ (2)"/>
      <sheetName val="#REF"/>
      <sheetName val="Sheet3"/>
      <sheetName val="RA-markate"/>
      <sheetName val="sumary"/>
      <sheetName val="Rate Analysis"/>
      <sheetName val="Xenon(R2)"/>
      <sheetName val="Boq Block A"/>
      <sheetName val="Sqn_Abs_G_6_ "/>
      <sheetName val="WO_Abs _G_2_ 6 DUs"/>
      <sheetName val="Air_Abs_G_6_ 23 DUs"/>
      <sheetName val="CABLE"/>
      <sheetName val="number"/>
      <sheetName val="SCHEDULE (3)"/>
      <sheetName val="Database"/>
      <sheetName val="schedule nos"/>
      <sheetName val="ANAL"/>
      <sheetName val="Staff_Acco_"/>
      <sheetName val="Tel__"/>
      <sheetName val="Ext_light"/>
      <sheetName val="Staff_Acco_1"/>
      <sheetName val="INPUT-DATA"/>
      <sheetName val="estimate"/>
      <sheetName val="std"/>
      <sheetName val="4-Int- ele(RA)"/>
      <sheetName val="DETAILED__BOQ"/>
      <sheetName val="4_Annex_1_Basic_rate"/>
      <sheetName val="Cable_data"/>
      <sheetName val="INDIGINEOUS ITEMS "/>
      <sheetName val="BTB"/>
      <sheetName val="cf"/>
      <sheetName val="orders"/>
      <sheetName val="Box- Girder"/>
      <sheetName val="Lease rents"/>
      <sheetName val="DLC lookups"/>
      <sheetName val="CCTV_EST1"/>
      <sheetName val="Quote Sheet"/>
      <sheetName val="labour coeff"/>
      <sheetName val="Works - Quote Sheet"/>
      <sheetName val="Costing"/>
      <sheetName val="Gen Info"/>
      <sheetName val="Indirect expenses"/>
      <sheetName val="Mat_Cost"/>
      <sheetName val="Cost_Any."/>
      <sheetName val="LIST OF MAKES"/>
      <sheetName val="SITE OVERHEADS"/>
      <sheetName val="Detail 1A"/>
      <sheetName val="Asia Revised 10-1-07"/>
      <sheetName val="All Capital Plan P+L 10-1-07"/>
      <sheetName val="CP08 (2)"/>
      <sheetName val="Planning File 10-1-07"/>
      <sheetName val="Parameter"/>
      <sheetName val="1_Project_Profile"/>
      <sheetName val="Basement Budget"/>
      <sheetName val="banilad"/>
      <sheetName val="Mactan"/>
      <sheetName val="Mandaue"/>
      <sheetName val="2004"/>
      <sheetName val="Detail"/>
      <sheetName val="TBAL9697_-group_wise__sdpl"/>
      <sheetName val="Detail_In_Door_Stad"/>
      <sheetName val="Project_Details__"/>
      <sheetName val="RCC,Ret__Wall"/>
      <sheetName val="Legal_Risk_Analysis"/>
      <sheetName val="Load_Details(B2)"/>
      <sheetName val="Detail_P&amp;L"/>
      <sheetName val="Assumption_Sheet"/>
      <sheetName val="scurve_calc_(2)"/>
      <sheetName val="APPENDIX_B-1"/>
      <sheetName val="Bill_3_1"/>
      <sheetName val="PRECAST_lightconc-II"/>
      <sheetName val="SCHEDULE_OF_RATES"/>
      <sheetName val="BLK2"/>
      <sheetName val="BLK3"/>
      <sheetName val="E &amp; R"/>
      <sheetName val="radar"/>
      <sheetName val="UG"/>
      <sheetName val="Pile cap"/>
      <sheetName val="ABB"/>
      <sheetName val="GE"/>
      <sheetName val="Break up Sheet"/>
      <sheetName val="Mat.Cost"/>
      <sheetName val="Headings"/>
      <sheetName val="SPILL OVER"/>
      <sheetName val="s"/>
      <sheetName val="DATA"/>
      <sheetName val="DTF Summary"/>
      <sheetName val="Bed Class"/>
      <sheetName val="Cd"/>
      <sheetName val="Loads"/>
      <sheetName val="GF Columns"/>
      <sheetName val="Sheet2"/>
      <sheetName val="Form 6"/>
      <sheetName val="BOQ_Direct_selling cost"/>
      <sheetName val="#REF!"/>
      <sheetName val="VCH-SLC"/>
      <sheetName val="Supplier"/>
      <sheetName val="WWR"/>
      <sheetName val="jobhist"/>
      <sheetName val="UNP-NCW "/>
      <sheetName val="Cable-data"/>
      <sheetName val="Summary"/>
      <sheetName val="MASTER_RATE ANALYSIS"/>
      <sheetName val="Cover"/>
      <sheetName val="사진"/>
      <sheetName val="Intro."/>
      <sheetName val="Brand"/>
      <sheetName val="PackSize"/>
      <sheetName val="PackagingType"/>
      <sheetName val="Plant"/>
      <sheetName val="ProductHierarchy"/>
      <sheetName val="PurchGroup"/>
      <sheetName val="Sub-brand"/>
      <sheetName val="UOM"/>
      <sheetName val="Variant"/>
      <sheetName val="Codes"/>
      <sheetName val="BHANDUP"/>
      <sheetName val="macros"/>
      <sheetName val="Material"/>
      <sheetName val="Zone"/>
      <sheetName val="Vendor"/>
      <sheetName val="Rate"/>
      <sheetName val="Staff_Acco_2"/>
      <sheetName val="Tel__1"/>
      <sheetName val="Ext_light1"/>
      <sheetName val="Staff_Acco_3"/>
      <sheetName val="DETAILED__BOQ1"/>
      <sheetName val="4_Annex_1_Basic_rate1"/>
      <sheetName val="Detail_In_Door_Stad1"/>
      <sheetName val="Project_Details__1"/>
      <sheetName val="TBAL9697_-group_wise__sdpl1"/>
      <sheetName val="RCC,Ret__Wall1"/>
      <sheetName val="Load_Details(B2)1"/>
      <sheetName val="Detail_P&amp;L1"/>
      <sheetName val="Assumption_Sheet1"/>
      <sheetName val="Legal_Risk_Analysis1"/>
      <sheetName val="scurve_calc_(2)1"/>
      <sheetName val="Cable_data1"/>
      <sheetName val="PRECAST_lightconc-II1"/>
      <sheetName val="APPENDIX_B-11"/>
      <sheetName val="Bill_3_11"/>
      <sheetName val="Bill_3_-_Site_Works"/>
      <sheetName val="SCHEDULE_OF_RATES1"/>
      <sheetName val="GR_slab-reinft"/>
      <sheetName val="Material_"/>
      <sheetName val="SPT_vs_PHI"/>
      <sheetName val="Civil_Works"/>
      <sheetName val="4-Int-_ele(RA)"/>
      <sheetName val="INDIGINEOUS_ITEMS_"/>
      <sheetName val="Fill_this_out_first___"/>
      <sheetName val="SCHEDULE_(3)"/>
      <sheetName val="schedule_nos"/>
      <sheetName val="Boq_Block_A"/>
      <sheetName val="Rate_Analysis"/>
      <sheetName val="IO_List"/>
      <sheetName val="Pipe_Supports"/>
      <sheetName val="BOQ_(2)"/>
      <sheetName val="Box-_Girder"/>
      <sheetName val="Sqn_Abs_G_6__"/>
      <sheetName val="WO_Abs__G_2__6_DUs"/>
      <sheetName val="Air_Abs_G_6__23_DUs"/>
      <sheetName val="Lease_rents"/>
      <sheetName val="BLOCK-A_(MEA_SHEET)"/>
      <sheetName val="DLC_lookups"/>
      <sheetName val="Quote_Sheet"/>
      <sheetName val="labour_coeff"/>
      <sheetName val="Works_-_Quote_Sheet"/>
      <sheetName val="Gen_Info"/>
      <sheetName val="Indirect_expenses"/>
      <sheetName val="Cost_Any_"/>
      <sheetName val="LIST_OF_MAKES"/>
      <sheetName val="SITE_OVERHEADS"/>
      <sheetName val="Asia_Revised_10-1-07"/>
      <sheetName val="All_Capital_Plan_P+L_10-1-07"/>
      <sheetName val="CP08_(2)"/>
      <sheetName val="Planning_File_10-1-07"/>
      <sheetName val="Basement_Budget"/>
      <sheetName val="Detail_1A"/>
      <sheetName val="E_&amp;_R"/>
      <sheetName val="Break_up_Sheet"/>
      <sheetName val="SPILL_OVER"/>
      <sheetName val="Elite 1 - MBCL"/>
      <sheetName val="BULook"/>
      <sheetName val="Intro"/>
      <sheetName val="ACS(1)"/>
      <sheetName val="FAS-C(4)"/>
      <sheetName val="Direct cost shed A-2 "/>
      <sheetName val=" Resource list"/>
      <sheetName val="Labour"/>
      <sheetName val="THANE SITE"/>
      <sheetName val="BOQ Distribution"/>
      <sheetName val="01"/>
      <sheetName val="key dates"/>
      <sheetName val="Actuals"/>
      <sheetName val="Inventory"/>
      <sheetName val="Assumptions"/>
      <sheetName val="specification options"/>
      <sheetName val="M.R.List (2)"/>
      <sheetName val="Aseet1998"/>
      <sheetName val="Cost summary"/>
      <sheetName val="Balance Sheet "/>
      <sheetName val="Staff_Acco_4"/>
      <sheetName val="Tel__2"/>
      <sheetName val="Ext_light2"/>
      <sheetName val="Staff_Acco_5"/>
      <sheetName val="4_Annex_1_Basic_rate2"/>
      <sheetName val="DETAILED__BOQ2"/>
      <sheetName val="Detail_In_Door_Stad2"/>
      <sheetName val="Project_Details__2"/>
      <sheetName val="scurve_calc_(2)2"/>
      <sheetName val="Detail_P&amp;L2"/>
      <sheetName val="Assumption_Sheet2"/>
      <sheetName val="TBAL9697_-group_wise__sdpl2"/>
      <sheetName val="SCHEDULE_OF_RATES2"/>
      <sheetName val="Bill_3_-_Site_Works1"/>
      <sheetName val="Legal_Risk_Analysis2"/>
      <sheetName val="RCC,Ret__Wall2"/>
      <sheetName val="Load_Details(B2)2"/>
      <sheetName val="GR_slab-reinft1"/>
      <sheetName val="PRECAST_lightconc-II2"/>
      <sheetName val="Boq_Block_A1"/>
      <sheetName val="Rate_Analysis1"/>
      <sheetName val="APPENDIX_B-12"/>
      <sheetName val="Bill_3_12"/>
      <sheetName val="Fill_this_out_first___1"/>
      <sheetName val="Cable_data2"/>
      <sheetName val="Civil_Works1"/>
      <sheetName val="SCHEDULE_(3)1"/>
      <sheetName val="schedule_nos1"/>
      <sheetName val="Material_1"/>
      <sheetName val="SPT_vs_PHI1"/>
      <sheetName val="IO_List1"/>
      <sheetName val="Pipe_Supports1"/>
      <sheetName val="BOQ_(2)1"/>
      <sheetName val="Box-_Girder1"/>
      <sheetName val="INDIGINEOUS_ITEMS_1"/>
      <sheetName val="Basement_Budget1"/>
      <sheetName val="SITE_OVERHEADS1"/>
      <sheetName val="BLOCK-A_(MEA_SHEET)1"/>
      <sheetName val="Sqn_Abs_G_6__1"/>
      <sheetName val="WO_Abs__G_2__6_DUs1"/>
      <sheetName val="Air_Abs_G_6__23_DUs1"/>
      <sheetName val="4-Int-_ele(RA)1"/>
      <sheetName val="Detail_1A1"/>
      <sheetName val="Asia_Revised_10-1-071"/>
      <sheetName val="All_Capital_Plan_P+L_10-1-071"/>
      <sheetName val="CP08_(2)1"/>
      <sheetName val="Planning_File_10-1-071"/>
      <sheetName val="Break_up_Sheet1"/>
      <sheetName val="E_&amp;_R1"/>
      <sheetName val="Lease_rents1"/>
      <sheetName val="DLC_lookups1"/>
      <sheetName val="Quote_Sheet1"/>
      <sheetName val="labour_coeff1"/>
      <sheetName val="Works_-_Quote_Sheet1"/>
      <sheetName val="Gen_Info1"/>
      <sheetName val="Indirect_expenses1"/>
      <sheetName val="Cost_Any_1"/>
      <sheetName val="LIST_OF_MAKES1"/>
      <sheetName val="SPILL_OVER1"/>
      <sheetName val="Bed_Class"/>
      <sheetName val="Pile_cap"/>
      <sheetName val="DTF_Summary"/>
      <sheetName val="Mat_Cost1"/>
      <sheetName val="GF_Columns"/>
      <sheetName val="Form_6"/>
      <sheetName val="BOQ_Direct_selling_cost"/>
      <sheetName val="UNP-NCW_"/>
      <sheetName val="MASTER_RATE_ANALYSIS"/>
      <sheetName val="Contract BOQ"/>
      <sheetName val="Estimation"/>
      <sheetName val="concrete"/>
      <sheetName val="beam-reinft-IIInd floor"/>
      <sheetName val="C-1"/>
      <sheetName val="C-10"/>
      <sheetName val="C-11"/>
      <sheetName val="C-12"/>
      <sheetName val="C-2"/>
      <sheetName val="C-3"/>
      <sheetName val="C-4"/>
      <sheetName val="C-5"/>
      <sheetName val="C-5A"/>
      <sheetName val="C-6"/>
      <sheetName val="C-6A"/>
      <sheetName val="C-7"/>
      <sheetName val="C-8"/>
      <sheetName val="C-9"/>
      <sheetName val="beam-reinft-machine rm"/>
      <sheetName val="A.O.R."/>
      <sheetName val="Annex"/>
      <sheetName val="外気負荷"/>
      <sheetName val="calcul"/>
      <sheetName val="T1 WO"/>
      <sheetName val="SCHEDULE"/>
      <sheetName val="GBW"/>
      <sheetName val="col-reinft1"/>
      <sheetName val="Transfer"/>
      <sheetName val="Cost Index"/>
      <sheetName val="FF Inst RA 08 Inst 03"/>
      <sheetName val="Bidform"/>
      <sheetName val="M+MC"/>
      <sheetName val="STAFFSCHED "/>
      <sheetName val="Maint"/>
      <sheetName val="Housek"/>
      <sheetName val="REf"/>
      <sheetName val="saihous.ele"/>
      <sheetName val="Labels"/>
      <sheetName val=" IO List"/>
      <sheetName val="SSR _ NSSR Market final"/>
      <sheetName val="procurement"/>
      <sheetName val="Legend"/>
      <sheetName val="Blr hire"/>
      <sheetName val="Indirect_x0005__x0000__x0000__x0000__x0000_쌳ᎈ駜/"/>
      <sheetName val="Basic"/>
      <sheetName val="VIWSCo1"/>
      <sheetName val="bs BP 04 SA"/>
      <sheetName val="doq"/>
      <sheetName val="Staff_Acco_6"/>
      <sheetName val="Tel__3"/>
      <sheetName val="Ext_light3"/>
      <sheetName val="Staff_Acco_7"/>
      <sheetName val="4_Annex_1_Basic_rate3"/>
      <sheetName val="DETAILED__BOQ3"/>
      <sheetName val="Detail_In_Door_Stad3"/>
      <sheetName val="Project_Details__3"/>
      <sheetName val="scurve_calc_(2)3"/>
      <sheetName val="Detail_P&amp;L3"/>
      <sheetName val="Assumption_Sheet3"/>
      <sheetName val="TBAL9697_-group_wise__sdpl3"/>
      <sheetName val="Bill_3_-_Site_Works2"/>
      <sheetName val="RCC,Ret__Wall3"/>
      <sheetName val="Load_Details(B2)3"/>
      <sheetName val="SCHEDULE_OF_RATES3"/>
      <sheetName val="APPENDIX_B-13"/>
      <sheetName val="Bill_3_13"/>
      <sheetName val="Legal_Risk_Analysis3"/>
      <sheetName val="PRECAST_lightconc-II3"/>
      <sheetName val="GR_slab-reinft2"/>
      <sheetName val="Fill_this_out_first___2"/>
      <sheetName val="Boq_Block_A2"/>
      <sheetName val="Rate_Analysis2"/>
      <sheetName val="Cable_data3"/>
      <sheetName val="Civil_Works2"/>
      <sheetName val="SCHEDULE_(3)2"/>
      <sheetName val="schedule_nos2"/>
      <sheetName val="Material_2"/>
      <sheetName val="SPT_vs_PHI2"/>
      <sheetName val="IO_List2"/>
      <sheetName val="Pipe_Supports2"/>
      <sheetName val="BOQ_(2)2"/>
      <sheetName val="Box-_Girder2"/>
      <sheetName val="INDIGINEOUS_ITEMS_2"/>
      <sheetName val="Basement_Budget2"/>
      <sheetName val="SITE_OVERHEADS2"/>
      <sheetName val="BLOCK-A_(MEA_SHEET)2"/>
      <sheetName val="Sqn_Abs_G_6__2"/>
      <sheetName val="WO_Abs__G_2__6_DUs2"/>
      <sheetName val="Air_Abs_G_6__23_DUs2"/>
      <sheetName val="4-Int-_ele(RA)2"/>
      <sheetName val="Detail_1A2"/>
      <sheetName val="Asia_Revised_10-1-072"/>
      <sheetName val="All_Capital_Plan_P+L_10-1-072"/>
      <sheetName val="CP08_(2)2"/>
      <sheetName val="Planning_File_10-1-072"/>
      <sheetName val="Break_up_Sheet2"/>
      <sheetName val="E_&amp;_R2"/>
      <sheetName val="Lease_rents2"/>
      <sheetName val="DLC_lookups2"/>
      <sheetName val="Quote_Sheet2"/>
      <sheetName val="labour_coeff2"/>
      <sheetName val="Works_-_Quote_Sheet2"/>
      <sheetName val="Gen_Info2"/>
      <sheetName val="Indirect_expenses2"/>
      <sheetName val="Cost_Any_2"/>
      <sheetName val="LIST_OF_MAKES2"/>
      <sheetName val="SPILL_OVER2"/>
      <sheetName val="Bed_Class1"/>
      <sheetName val="Pile_cap1"/>
      <sheetName val="DTF_Summary1"/>
      <sheetName val="Mat_Cost2"/>
      <sheetName val="GF_Columns1"/>
      <sheetName val="Form_61"/>
      <sheetName val="BOQ_Direct_selling_cost1"/>
      <sheetName val="UNP-NCW_1"/>
      <sheetName val="Intro_"/>
      <sheetName val="MASTER_RATE_ANALYSIS1"/>
      <sheetName val="Contract_BOQ"/>
      <sheetName val="Elite_1_-_MBCL"/>
      <sheetName val="Cost_summary"/>
      <sheetName val="Direct_cost_shed_A-2_"/>
      <sheetName val="_Resource_list"/>
      <sheetName val="THANE_SITE"/>
      <sheetName val="BOQ_Distribution"/>
      <sheetName val="key_dates"/>
      <sheetName val="specification_options"/>
      <sheetName val="FF_Inst_RA_08_Inst_03"/>
      <sheetName val="beam-reinft-machine_rm"/>
      <sheetName val="T1_WO"/>
      <sheetName val="Staff_Acco_8"/>
      <sheetName val="Tel__4"/>
      <sheetName val="Ext_light4"/>
      <sheetName val="Staff_Acco_9"/>
      <sheetName val="4_Annex_1_Basic_rate4"/>
      <sheetName val="DETAILED__BOQ4"/>
      <sheetName val="Detail_In_Door_Stad4"/>
      <sheetName val="Project_Details__4"/>
      <sheetName val="scurve_calc_(2)4"/>
      <sheetName val="Detail_P&amp;L4"/>
      <sheetName val="Assumption_Sheet4"/>
      <sheetName val="TBAL9697_-group_wise__sdpl4"/>
      <sheetName val="Bill_3_-_Site_Works3"/>
      <sheetName val="RCC,Ret__Wall4"/>
      <sheetName val="Load_Details(B2)4"/>
      <sheetName val="SCHEDULE_OF_RATES4"/>
      <sheetName val="APPENDIX_B-14"/>
      <sheetName val="Bill_3_14"/>
      <sheetName val="Legal_Risk_Analysis4"/>
      <sheetName val="PRECAST_lightconc-II4"/>
      <sheetName val="GR_slab-reinft3"/>
      <sheetName val="Fill_this_out_first___3"/>
      <sheetName val="Boq_Block_A3"/>
      <sheetName val="Rate_Analysis3"/>
      <sheetName val="Cable_data4"/>
      <sheetName val="Civil_Works3"/>
      <sheetName val="SCHEDULE_(3)3"/>
      <sheetName val="schedule_nos3"/>
      <sheetName val="Material_3"/>
      <sheetName val="SPT_vs_PHI3"/>
      <sheetName val="IO_List3"/>
      <sheetName val="Pipe_Supports3"/>
      <sheetName val="BOQ_(2)3"/>
      <sheetName val="Box-_Girder3"/>
      <sheetName val="INDIGINEOUS_ITEMS_3"/>
      <sheetName val="Basement_Budget3"/>
      <sheetName val="SITE_OVERHEADS3"/>
      <sheetName val="BLOCK-A_(MEA_SHEET)3"/>
      <sheetName val="Sqn_Abs_G_6__3"/>
      <sheetName val="WO_Abs__G_2__6_DUs3"/>
      <sheetName val="Air_Abs_G_6__23_DUs3"/>
      <sheetName val="4-Int-_ele(RA)3"/>
      <sheetName val="Detail_1A3"/>
      <sheetName val="Asia_Revised_10-1-073"/>
      <sheetName val="All_Capital_Plan_P+L_10-1-073"/>
      <sheetName val="CP08_(2)3"/>
      <sheetName val="Planning_File_10-1-073"/>
      <sheetName val="Break_up_Sheet3"/>
      <sheetName val="E_&amp;_R3"/>
      <sheetName val="Lease_rents3"/>
      <sheetName val="DLC_lookups3"/>
      <sheetName val="Quote_Sheet3"/>
      <sheetName val="labour_coeff3"/>
      <sheetName val="Works_-_Quote_Sheet3"/>
      <sheetName val="Gen_Info3"/>
      <sheetName val="Indirect_expenses3"/>
      <sheetName val="Cost_Any_3"/>
      <sheetName val="LIST_OF_MAKES3"/>
      <sheetName val="SPILL_OVER3"/>
      <sheetName val="Bed_Class2"/>
      <sheetName val="Pile_cap2"/>
      <sheetName val="DTF_Summary2"/>
      <sheetName val="Mat_Cost3"/>
      <sheetName val="GF_Columns2"/>
      <sheetName val="Form_62"/>
      <sheetName val="BOQ_Direct_selling_cost2"/>
      <sheetName val="UNP-NCW_2"/>
      <sheetName val="Intro_1"/>
      <sheetName val="MASTER_RATE_ANALYSIS2"/>
      <sheetName val="Contract_BOQ1"/>
      <sheetName val="Elite_1_-_MBCL1"/>
      <sheetName val="Cost_summary1"/>
      <sheetName val="Direct_cost_shed_A-2_1"/>
      <sheetName val="_Resource_list1"/>
      <sheetName val="THANE_SITE1"/>
      <sheetName val="BOQ_Distribution1"/>
      <sheetName val="key_dates1"/>
      <sheetName val="specification_options1"/>
      <sheetName val="FF_Inst_RA_08_Inst_031"/>
      <sheetName val="DG Works (Supply)"/>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sheetData sheetId="87"/>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sheetData sheetId="168"/>
      <sheetData sheetId="169"/>
      <sheetData sheetId="170" refreshError="1"/>
      <sheetData sheetId="171" refreshError="1"/>
      <sheetData sheetId="172" refreshError="1"/>
      <sheetData sheetId="173" refreshError="1"/>
      <sheetData sheetId="174" refreshError="1"/>
      <sheetData sheetId="175" refreshError="1"/>
      <sheetData sheetId="176" refreshError="1"/>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DATA"/>
      <sheetName val="Balance works - Direct Cost"/>
      <sheetName val="Staff Acco."/>
      <sheetName val="Expenditure plan"/>
      <sheetName val="from q2"/>
      <sheetName val="SOR"/>
      <sheetName val="Parameter"/>
      <sheetName val="1_Project_Profile"/>
      <sheetName val="factors"/>
      <sheetName val="#REF!"/>
      <sheetName val="Financials"/>
      <sheetName val="Operating Statistics"/>
      <sheetName val="Revenues assumptions "/>
      <sheetName val="gen"/>
      <sheetName val="SBC-BH 19"/>
      <sheetName val="SBC-BH-16"/>
      <sheetName val="BH-20"/>
      <sheetName val="BH-15"/>
      <sheetName val="BH-14"/>
      <sheetName val="BH-16"/>
      <sheetName val="BH-17"/>
      <sheetName val="sbc-ABH-1"/>
      <sheetName val="ABH-1"/>
      <sheetName val="BH-19"/>
      <sheetName val="SBC-BH-1"/>
      <sheetName val="BH-1"/>
      <sheetName val="SBC-BH-3"/>
      <sheetName val="BH-3"/>
      <sheetName val="Sheet4"/>
      <sheetName val="SPT vs PHI"/>
      <sheetName val="Build-up"/>
      <sheetName val="Detail In Door Stad"/>
      <sheetName val="Annex"/>
      <sheetName val="SPILL OVER"/>
      <sheetName val="Staff Acco_"/>
      <sheetName val="basic-data"/>
      <sheetName val="mem-property"/>
      <sheetName val="Intro"/>
      <sheetName val="CCTV_EST1"/>
      <sheetName val="CABLE"/>
      <sheetName val="number"/>
      <sheetName val="VCH-SLC"/>
      <sheetName val="Supplier"/>
      <sheetName val="Names&amp;Cases"/>
      <sheetName val="Fill this out first..."/>
      <sheetName val="RCC,Ret. Wall"/>
      <sheetName val="Sheet2"/>
      <sheetName val="Control"/>
      <sheetName val="Field Values"/>
      <sheetName val="CABLE DATA"/>
      <sheetName val="key dates"/>
      <sheetName val="Actuals"/>
      <sheetName val="TBAL9697 -group wise  sdpl"/>
      <sheetName val="220 11  BS "/>
      <sheetName val="Civil Works"/>
      <sheetName val="BULook"/>
      <sheetName val="p&amp;m"/>
      <sheetName val="Precalculation"/>
      <sheetName val="Labels"/>
      <sheetName val="01"/>
      <sheetName val="2gii"/>
      <sheetName val="INPUT-DATA"/>
      <sheetName val="Set"/>
      <sheetName val="Gujrat"/>
      <sheetName val="Civil BOQ"/>
      <sheetName val="Block A - BOQ"/>
      <sheetName val="Detail 1A"/>
      <sheetName val="Rate"/>
      <sheetName val="Approved MTD Proj #'s"/>
      <sheetName val="Balance_works_-_Direct_Cost"/>
      <sheetName val="Expenditure_plan"/>
      <sheetName val="Staff_Acco_"/>
      <sheetName val="from_q2"/>
      <sheetName val="SPILL_OVER"/>
      <sheetName val="Operating_Statistics"/>
      <sheetName val="Revenues_assumptions_"/>
      <sheetName val="Staff_Acco_1"/>
      <sheetName val="Detail_In_Door_Stad"/>
      <sheetName val="SBC-BH_19"/>
      <sheetName val="SPT_vs_PHI"/>
      <sheetName val="CABLE_DATA"/>
      <sheetName val="key_dates"/>
      <sheetName val="Field_Values"/>
      <sheetName val="Fill_this_out_first___"/>
      <sheetName val="220_11__BS_"/>
      <sheetName val="Balance_works_-_Direct_Cost1"/>
      <sheetName val="Expenditure_plan1"/>
      <sheetName val="Staff_Acco_2"/>
      <sheetName val="from_q21"/>
      <sheetName val="SPILL_OVER1"/>
      <sheetName val="Operating_Statistics1"/>
      <sheetName val="Revenues_assumptions_1"/>
      <sheetName val="Staff_Acco_3"/>
      <sheetName val="Detail_In_Door_Stad1"/>
      <sheetName val="SBC-BH_191"/>
      <sheetName val="SPT_vs_PHI1"/>
      <sheetName val="CABLE_DATA1"/>
      <sheetName val="key_dates1"/>
      <sheetName val="Field_Values1"/>
      <sheetName val="Fill_this_out_first___1"/>
      <sheetName val="220_11__BS_1"/>
      <sheetName val="Balance_works_-_Direct_Cost2"/>
      <sheetName val="Expenditure_plan2"/>
      <sheetName val="Staff_Acco_4"/>
      <sheetName val="from_q22"/>
      <sheetName val="SPILL_OVER2"/>
      <sheetName val="Operating_Statistics2"/>
      <sheetName val="Revenues_assumptions_2"/>
      <sheetName val="Staff_Acco_5"/>
      <sheetName val="Detail_In_Door_Stad2"/>
      <sheetName val="SBC-BH_192"/>
      <sheetName val="SPT_vs_PHI2"/>
      <sheetName val="CABLE_DATA2"/>
      <sheetName val="key_dates2"/>
      <sheetName val="Field_Values2"/>
      <sheetName val="Fill_this_out_first___2"/>
      <sheetName val="220_11__BS_2"/>
      <sheetName val="Balance_works_-_Direct_Cost3"/>
      <sheetName val="Expenditure_plan3"/>
      <sheetName val="Staff_Acco_6"/>
      <sheetName val="from_q23"/>
      <sheetName val="SPILL_OVER3"/>
      <sheetName val="Operating_Statistics3"/>
      <sheetName val="Revenues_assumptions_3"/>
      <sheetName val="Staff_Acco_7"/>
      <sheetName val="Detail_In_Door_Stad3"/>
      <sheetName val="SBC-BH_193"/>
      <sheetName val="SPT_vs_PHI3"/>
      <sheetName val="CABLE_DATA3"/>
      <sheetName val="key_dates3"/>
      <sheetName val="Field_Values3"/>
      <sheetName val="Fill_this_out_first___3"/>
      <sheetName val="220_11__BS_3"/>
      <sheetName val="Balance_works_-_Direct_Cost4"/>
      <sheetName val="Expenditure_plan4"/>
      <sheetName val="Staff_Acco_8"/>
      <sheetName val="from_q24"/>
      <sheetName val="SPILL_OVER4"/>
      <sheetName val="Operating_Statistics4"/>
      <sheetName val="Revenues_assumptions_4"/>
      <sheetName val="Staff_Acco_9"/>
      <sheetName val="Detail_In_Door_Stad4"/>
      <sheetName val="SBC-BH_194"/>
      <sheetName val="SPT_vs_PHI4"/>
      <sheetName val="CABLE_DATA4"/>
      <sheetName val="key_dates4"/>
      <sheetName val="Field_Values4"/>
      <sheetName val="Fill_this_out_first___4"/>
      <sheetName val="220_11__BS_4"/>
      <sheetName val="Balance_works_-_Direct_Cost5"/>
      <sheetName val="Expenditure_plan5"/>
      <sheetName val="Staff_Acco_10"/>
      <sheetName val="from_q25"/>
      <sheetName val="SPILL_OVER5"/>
      <sheetName val="Operating_Statistics5"/>
      <sheetName val="Revenues_assumptions_5"/>
      <sheetName val="Staff_Acco_11"/>
      <sheetName val="Detail_In_Door_Stad5"/>
      <sheetName val="SBC-BH_195"/>
      <sheetName val="SPT_vs_PHI5"/>
      <sheetName val="CABLE_DATA5"/>
      <sheetName val="key_dates5"/>
      <sheetName val="Field_Values5"/>
      <sheetName val="Fill_this_out_first___5"/>
      <sheetName val="220_11__BS_5"/>
      <sheetName val="Balance_works_-_Direct_Cost6"/>
      <sheetName val="Expenditure_plan6"/>
      <sheetName val="Staff_Acco_12"/>
      <sheetName val="from_q26"/>
      <sheetName val="SPILL_OVER6"/>
      <sheetName val="Operating_Statistics6"/>
      <sheetName val="Revenues_assumptions_6"/>
      <sheetName val="Staff_Acco_13"/>
      <sheetName val="Detail_In_Door_Stad6"/>
      <sheetName val="SBC-BH_196"/>
      <sheetName val="SPT_vs_PHI6"/>
      <sheetName val="CABLE_DATA6"/>
      <sheetName val="key_dates6"/>
      <sheetName val="Field_Values6"/>
      <sheetName val="Fill_this_out_first___6"/>
      <sheetName val="220_11__BS_6"/>
      <sheetName val="Project Budget Worksheet"/>
      <sheetName val="Elect."/>
      <sheetName val="loadcal"/>
      <sheetName val="Name List"/>
      <sheetName val="外気負荷"/>
      <sheetName val="KSt - Analysis "/>
      <sheetName val="ACS(1)"/>
      <sheetName val="FAS-C(4)"/>
      <sheetName val="CCTV(old)"/>
      <sheetName val="Diawise steel abstract"/>
      <sheetName val="SUMMARY-client"/>
      <sheetName val="SCHEDULE"/>
      <sheetName val="Database"/>
      <sheetName val="schedule nos"/>
      <sheetName val="PRECAST lightconc-II"/>
      <sheetName val="Boq"/>
      <sheetName val="detail'02"/>
      <sheetName val="Input"/>
      <sheetName val="PO Payroll"/>
      <sheetName val="Contractor-1-every floor 5%"/>
      <sheetName val="basdat"/>
      <sheetName val="BLOCK-A (MEA.SHEET)"/>
      <sheetName val="Detail"/>
      <sheetName val="analysis"/>
      <sheetName val="col-reinft1"/>
      <sheetName val="Bed Class"/>
      <sheetName val="Cd"/>
      <sheetName val="THK"/>
      <sheetName val="doq"/>
      <sheetName val="final abstract"/>
      <sheetName val="Load Details-220kV"/>
      <sheetName val="3MLKQ"/>
      <sheetName val="HPL"/>
      <sheetName val="FINOLEX"/>
      <sheetName val="Lead"/>
      <sheetName val="RA"/>
      <sheetName val="Cul_detail"/>
      <sheetName val="procurement"/>
      <sheetName val="Voucher"/>
      <sheetName val="Cal"/>
      <sheetName val="d-safe DELUXE"/>
      <sheetName val="d-safe specs"/>
      <sheetName val="Index"/>
      <sheetName val="keydates"/>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sheetData sheetId="136"/>
      <sheetData sheetId="137"/>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sheetData sheetId="171"/>
      <sheetData sheetId="172"/>
      <sheetData sheetId="173"/>
      <sheetData sheetId="174"/>
      <sheetData sheetId="175"/>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me List"/>
      <sheetName val="BLOCK MASONARY"/>
      <sheetName val="Sheet1"/>
    </sheetNames>
    <sheetDataSet>
      <sheetData sheetId="0">
        <row r="2">
          <cell r="A2" t="str">
            <v>C.M. 1:1</v>
          </cell>
        </row>
        <row r="3">
          <cell r="A3" t="str">
            <v>C.M. 1:2</v>
          </cell>
        </row>
        <row r="4">
          <cell r="A4" t="str">
            <v>C.M. 1:3</v>
          </cell>
        </row>
        <row r="5">
          <cell r="A5" t="str">
            <v>C.M. 1:4</v>
          </cell>
        </row>
        <row r="6">
          <cell r="A6" t="str">
            <v>C.M. 1:5</v>
          </cell>
        </row>
        <row r="7">
          <cell r="A7" t="str">
            <v>C.M. 1:6</v>
          </cell>
        </row>
      </sheetData>
      <sheetData sheetId="1" refreshError="1"/>
      <sheetData sheetId="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TC"/>
      <sheetName val="RISING MAINS"/>
      <sheetName val="LAYING OF CABLE"/>
      <sheetName val="cable termination"/>
      <sheetName val="PT_WIRING &amp; raceway"/>
      <sheetName val="cable tray"/>
      <sheetName val="EST"/>
      <sheetName val="Summary"/>
      <sheetName val="labour rates"/>
      <sheetName val="LIGHTINING"/>
      <sheetName val="CAB-Cu"/>
      <sheetName val="cab-Al"/>
      <sheetName val="EXTERNAL &amp; HDPE Pipe"/>
      <sheetName val="LIGHT FIXTURE"/>
      <sheetName val="DB"/>
      <sheetName val="LT-PANEL"/>
      <sheetName val="Lift"/>
      <sheetName val="UPS"/>
      <sheetName val="LT Panel Summary"/>
      <sheetName val="Cos"/>
      <sheetName val="Sheet3"/>
      <sheetName val="AOR"/>
      <sheetName val="Name List"/>
      <sheetName val="R2"/>
      <sheetName val="GR.slab-reinft"/>
      <sheetName val="Sheet2"/>
      <sheetName val="macros"/>
    </sheetNames>
    <sheetDataSet>
      <sheetData sheetId="0">
        <row r="7">
          <cell r="C7">
            <v>293.02999999999997</v>
          </cell>
        </row>
      </sheetData>
      <sheetData sheetId="1">
        <row r="7">
          <cell r="C7">
            <v>293.02999999999997</v>
          </cell>
        </row>
      </sheetData>
      <sheetData sheetId="2">
        <row r="7">
          <cell r="C7">
            <v>293.02999999999997</v>
          </cell>
        </row>
      </sheetData>
      <sheetData sheetId="3">
        <row r="7">
          <cell r="C7">
            <v>293.02999999999997</v>
          </cell>
        </row>
      </sheetData>
      <sheetData sheetId="4">
        <row r="7">
          <cell r="C7">
            <v>293.02999999999997</v>
          </cell>
        </row>
      </sheetData>
      <sheetData sheetId="5">
        <row r="7">
          <cell r="C7">
            <v>293.02999999999997</v>
          </cell>
        </row>
      </sheetData>
      <sheetData sheetId="6">
        <row r="7">
          <cell r="C7">
            <v>293.02999999999997</v>
          </cell>
        </row>
      </sheetData>
      <sheetData sheetId="7" refreshError="1"/>
      <sheetData sheetId="8" refreshError="1">
        <row r="2">
          <cell r="C2">
            <v>293.02999999999997</v>
          </cell>
        </row>
        <row r="7">
          <cell r="C7">
            <v>293.02999999999997</v>
          </cell>
        </row>
      </sheetData>
      <sheetData sheetId="9"/>
      <sheetData sheetId="10"/>
      <sheetData sheetId="11">
        <row r="2">
          <cell r="C2">
            <v>293.02999999999997</v>
          </cell>
        </row>
      </sheetData>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sheetData sheetId="24"/>
      <sheetData sheetId="25" refreshError="1"/>
      <sheetData sheetId="26"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bour rates"/>
      <sheetName val="ITC"/>
      <sheetName val="RISING MAINS"/>
      <sheetName val="LAYING OF CABLE"/>
      <sheetName val="cable termination"/>
      <sheetName val="PT_WIRING &amp; raceway"/>
      <sheetName val="cable tray"/>
      <sheetName val="EST"/>
      <sheetName val="Summary"/>
      <sheetName val="LIGHTINING"/>
      <sheetName val="CAB-Cu"/>
      <sheetName val="cab-Al"/>
      <sheetName val="EXTERNAL &amp; HDPE Pipe"/>
      <sheetName val="LIGHT FIXTURE"/>
      <sheetName val="DB"/>
      <sheetName val="LT-PANEL"/>
      <sheetName val="Lift"/>
      <sheetName val="UPS"/>
      <sheetName val="LT Panel Summary"/>
      <sheetName val="Cos"/>
      <sheetName val="Sheet3"/>
      <sheetName val="AOR"/>
      <sheetName val="Name List"/>
    </sheetNames>
    <sheetDataSet>
      <sheetData sheetId="0" refreshError="1">
        <row r="4">
          <cell r="C4">
            <v>209.63</v>
          </cell>
        </row>
        <row r="7">
          <cell r="C7">
            <v>293.02999999999997</v>
          </cell>
        </row>
      </sheetData>
      <sheetData sheetId="1"/>
      <sheetData sheetId="2"/>
      <sheetData sheetId="3"/>
      <sheetData sheetId="4"/>
      <sheetData sheetId="5"/>
      <sheetData sheetId="6"/>
      <sheetData sheetId="7"/>
      <sheetData sheetId="8" refreshError="1"/>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CHPlanM2"/>
      <sheetName val="Sheet1"/>
      <sheetName val="Sheet2"/>
      <sheetName val="Sheet3"/>
      <sheetName val="labour rates"/>
    </sheetNames>
    <sheetDataSet>
      <sheetData sheetId="0"/>
      <sheetData sheetId="1"/>
      <sheetData sheetId="2"/>
      <sheetData sheetId="3" refreshError="1">
        <row r="1">
          <cell r="A1" t="str">
            <v>CelI_Id</v>
          </cell>
          <cell r="B1" t="str">
            <v>Planned</v>
          </cell>
        </row>
        <row r="2">
          <cell r="A2">
            <v>10011</v>
          </cell>
          <cell r="B2">
            <v>4</v>
          </cell>
        </row>
        <row r="3">
          <cell r="A3">
            <v>10012</v>
          </cell>
          <cell r="B3">
            <v>4</v>
          </cell>
        </row>
        <row r="4">
          <cell r="A4">
            <v>10013</v>
          </cell>
          <cell r="B4">
            <v>4</v>
          </cell>
        </row>
        <row r="5">
          <cell r="A5">
            <v>10051</v>
          </cell>
          <cell r="B5">
            <v>4</v>
          </cell>
        </row>
        <row r="6">
          <cell r="A6">
            <v>10052</v>
          </cell>
          <cell r="B6">
            <v>4</v>
          </cell>
        </row>
        <row r="7">
          <cell r="A7">
            <v>10053</v>
          </cell>
          <cell r="B7">
            <v>4</v>
          </cell>
        </row>
        <row r="8">
          <cell r="A8">
            <v>10071</v>
          </cell>
          <cell r="B8">
            <v>4</v>
          </cell>
        </row>
        <row r="9">
          <cell r="A9">
            <v>10072</v>
          </cell>
          <cell r="B9">
            <v>4</v>
          </cell>
        </row>
        <row r="10">
          <cell r="A10">
            <v>10073</v>
          </cell>
          <cell r="B10">
            <v>4</v>
          </cell>
        </row>
        <row r="11">
          <cell r="A11">
            <v>10091</v>
          </cell>
          <cell r="B11">
            <v>4</v>
          </cell>
        </row>
        <row r="12">
          <cell r="A12">
            <v>10092</v>
          </cell>
          <cell r="B12">
            <v>4</v>
          </cell>
        </row>
        <row r="13">
          <cell r="A13">
            <v>10093</v>
          </cell>
          <cell r="B13">
            <v>4</v>
          </cell>
        </row>
        <row r="14">
          <cell r="A14">
            <v>10101</v>
          </cell>
          <cell r="B14">
            <v>4</v>
          </cell>
        </row>
        <row r="15">
          <cell r="A15">
            <v>10102</v>
          </cell>
          <cell r="B15">
            <v>4</v>
          </cell>
        </row>
        <row r="16">
          <cell r="A16">
            <v>10103</v>
          </cell>
          <cell r="B16">
            <v>4</v>
          </cell>
        </row>
        <row r="17">
          <cell r="A17">
            <v>10111</v>
          </cell>
          <cell r="B17">
            <v>4</v>
          </cell>
        </row>
        <row r="18">
          <cell r="A18">
            <v>10112</v>
          </cell>
          <cell r="B18">
            <v>4</v>
          </cell>
        </row>
        <row r="19">
          <cell r="A19">
            <v>10113</v>
          </cell>
          <cell r="B19">
            <v>4</v>
          </cell>
        </row>
        <row r="20">
          <cell r="A20">
            <v>10121</v>
          </cell>
          <cell r="B20">
            <v>3</v>
          </cell>
        </row>
        <row r="21">
          <cell r="A21">
            <v>10122</v>
          </cell>
          <cell r="B21">
            <v>4</v>
          </cell>
        </row>
        <row r="22">
          <cell r="A22">
            <v>10123</v>
          </cell>
          <cell r="B22">
            <v>4</v>
          </cell>
        </row>
        <row r="23">
          <cell r="A23">
            <v>10131</v>
          </cell>
          <cell r="B23">
            <v>4</v>
          </cell>
        </row>
        <row r="24">
          <cell r="A24">
            <v>10132</v>
          </cell>
          <cell r="B24">
            <v>4</v>
          </cell>
        </row>
        <row r="25">
          <cell r="A25">
            <v>10133</v>
          </cell>
          <cell r="B25">
            <v>4</v>
          </cell>
        </row>
        <row r="26">
          <cell r="A26">
            <v>10141</v>
          </cell>
          <cell r="B26">
            <v>3</v>
          </cell>
        </row>
        <row r="27">
          <cell r="A27">
            <v>10142</v>
          </cell>
          <cell r="B27">
            <v>4</v>
          </cell>
        </row>
        <row r="28">
          <cell r="A28">
            <v>10143</v>
          </cell>
          <cell r="B28">
            <v>4</v>
          </cell>
        </row>
        <row r="29">
          <cell r="A29">
            <v>10151</v>
          </cell>
          <cell r="B29">
            <v>3</v>
          </cell>
        </row>
        <row r="30">
          <cell r="A30">
            <v>10152</v>
          </cell>
          <cell r="B30">
            <v>4</v>
          </cell>
        </row>
        <row r="31">
          <cell r="A31">
            <v>10153</v>
          </cell>
          <cell r="B31">
            <v>4</v>
          </cell>
        </row>
        <row r="32">
          <cell r="A32">
            <v>10161</v>
          </cell>
          <cell r="B32">
            <v>4</v>
          </cell>
        </row>
        <row r="33">
          <cell r="A33">
            <v>10162</v>
          </cell>
          <cell r="B33">
            <v>5</v>
          </cell>
        </row>
        <row r="34">
          <cell r="A34">
            <v>10163</v>
          </cell>
          <cell r="B34">
            <v>5</v>
          </cell>
        </row>
        <row r="35">
          <cell r="A35">
            <v>10171</v>
          </cell>
          <cell r="B35">
            <v>4</v>
          </cell>
        </row>
        <row r="36">
          <cell r="A36">
            <v>10172</v>
          </cell>
          <cell r="B36">
            <v>4</v>
          </cell>
        </row>
        <row r="37">
          <cell r="A37">
            <v>10173</v>
          </cell>
          <cell r="B37">
            <v>4</v>
          </cell>
        </row>
        <row r="38">
          <cell r="A38">
            <v>10181</v>
          </cell>
          <cell r="B38">
            <v>4</v>
          </cell>
        </row>
        <row r="39">
          <cell r="A39">
            <v>10182</v>
          </cell>
          <cell r="B39">
            <v>3</v>
          </cell>
        </row>
        <row r="40">
          <cell r="A40">
            <v>10183</v>
          </cell>
          <cell r="B40">
            <v>4</v>
          </cell>
        </row>
        <row r="41">
          <cell r="A41">
            <v>10191</v>
          </cell>
          <cell r="B41">
            <v>4</v>
          </cell>
        </row>
        <row r="42">
          <cell r="A42">
            <v>10192</v>
          </cell>
          <cell r="B42">
            <v>5</v>
          </cell>
        </row>
        <row r="43">
          <cell r="A43">
            <v>10193</v>
          </cell>
          <cell r="B43">
            <v>6</v>
          </cell>
        </row>
        <row r="44">
          <cell r="A44">
            <v>10271</v>
          </cell>
          <cell r="B44">
            <v>3</v>
          </cell>
        </row>
        <row r="45">
          <cell r="A45">
            <v>10272</v>
          </cell>
          <cell r="B45">
            <v>3</v>
          </cell>
        </row>
        <row r="46">
          <cell r="A46">
            <v>10273</v>
          </cell>
          <cell r="B46">
            <v>3</v>
          </cell>
        </row>
        <row r="47">
          <cell r="A47">
            <v>10281</v>
          </cell>
          <cell r="B47">
            <v>4</v>
          </cell>
        </row>
        <row r="48">
          <cell r="A48">
            <v>10282</v>
          </cell>
          <cell r="B48">
            <v>4</v>
          </cell>
        </row>
        <row r="49">
          <cell r="A49">
            <v>10283</v>
          </cell>
          <cell r="B49">
            <v>4</v>
          </cell>
        </row>
        <row r="50">
          <cell r="A50">
            <v>10291</v>
          </cell>
          <cell r="B50">
            <v>3</v>
          </cell>
        </row>
        <row r="51">
          <cell r="A51">
            <v>10292</v>
          </cell>
          <cell r="B51">
            <v>2</v>
          </cell>
        </row>
        <row r="52">
          <cell r="A52">
            <v>10293</v>
          </cell>
          <cell r="B52">
            <v>1</v>
          </cell>
        </row>
        <row r="53">
          <cell r="A53">
            <v>10294</v>
          </cell>
          <cell r="B53">
            <v>1</v>
          </cell>
        </row>
        <row r="54">
          <cell r="A54">
            <v>10301</v>
          </cell>
          <cell r="B54">
            <v>1</v>
          </cell>
        </row>
        <row r="55">
          <cell r="A55">
            <v>10302</v>
          </cell>
          <cell r="B55">
            <v>2</v>
          </cell>
        </row>
        <row r="56">
          <cell r="A56">
            <v>10303</v>
          </cell>
          <cell r="B56">
            <v>2</v>
          </cell>
        </row>
        <row r="57">
          <cell r="A57">
            <v>10311</v>
          </cell>
          <cell r="B57">
            <v>2</v>
          </cell>
        </row>
        <row r="58">
          <cell r="A58">
            <v>10312</v>
          </cell>
          <cell r="B58">
            <v>2</v>
          </cell>
        </row>
        <row r="59">
          <cell r="A59">
            <v>10313</v>
          </cell>
          <cell r="B59">
            <v>1</v>
          </cell>
        </row>
        <row r="60">
          <cell r="A60">
            <v>10321</v>
          </cell>
          <cell r="B60">
            <v>2</v>
          </cell>
        </row>
        <row r="61">
          <cell r="A61">
            <v>10322</v>
          </cell>
          <cell r="B61">
            <v>2</v>
          </cell>
        </row>
        <row r="62">
          <cell r="A62">
            <v>10323</v>
          </cell>
          <cell r="B62">
            <v>2</v>
          </cell>
        </row>
        <row r="63">
          <cell r="A63">
            <v>10324</v>
          </cell>
          <cell r="B63">
            <v>2</v>
          </cell>
        </row>
        <row r="64">
          <cell r="A64">
            <v>10331</v>
          </cell>
          <cell r="B64">
            <v>3</v>
          </cell>
        </row>
        <row r="65">
          <cell r="A65">
            <v>10332</v>
          </cell>
          <cell r="B65">
            <v>2</v>
          </cell>
        </row>
        <row r="66">
          <cell r="A66">
            <v>10333</v>
          </cell>
          <cell r="B66">
            <v>2</v>
          </cell>
        </row>
        <row r="67">
          <cell r="A67">
            <v>10334</v>
          </cell>
          <cell r="B67">
            <v>1</v>
          </cell>
        </row>
        <row r="68">
          <cell r="A68">
            <v>10341</v>
          </cell>
          <cell r="B68">
            <v>2</v>
          </cell>
        </row>
        <row r="69">
          <cell r="A69">
            <v>10342</v>
          </cell>
          <cell r="B69">
            <v>2</v>
          </cell>
        </row>
        <row r="70">
          <cell r="A70">
            <v>10343</v>
          </cell>
          <cell r="B70">
            <v>1</v>
          </cell>
        </row>
        <row r="71">
          <cell r="A71">
            <v>10344</v>
          </cell>
          <cell r="B71">
            <v>1</v>
          </cell>
        </row>
        <row r="72">
          <cell r="A72">
            <v>10351</v>
          </cell>
          <cell r="B72">
            <v>1</v>
          </cell>
        </row>
        <row r="73">
          <cell r="A73">
            <v>10352</v>
          </cell>
          <cell r="B73">
            <v>2</v>
          </cell>
        </row>
        <row r="74">
          <cell r="A74">
            <v>10353</v>
          </cell>
          <cell r="B74">
            <v>1</v>
          </cell>
        </row>
        <row r="75">
          <cell r="A75">
            <v>10354</v>
          </cell>
          <cell r="B75">
            <v>2</v>
          </cell>
        </row>
        <row r="76">
          <cell r="A76">
            <v>10361</v>
          </cell>
          <cell r="B76">
            <v>1</v>
          </cell>
        </row>
        <row r="77">
          <cell r="A77">
            <v>10362</v>
          </cell>
          <cell r="B77">
            <v>1</v>
          </cell>
        </row>
        <row r="78">
          <cell r="A78">
            <v>10363</v>
          </cell>
          <cell r="B78">
            <v>2</v>
          </cell>
        </row>
        <row r="79">
          <cell r="A79">
            <v>10364</v>
          </cell>
          <cell r="B79">
            <v>2</v>
          </cell>
        </row>
        <row r="80">
          <cell r="A80">
            <v>10381</v>
          </cell>
          <cell r="B80">
            <v>4</v>
          </cell>
        </row>
        <row r="81">
          <cell r="A81">
            <v>10382</v>
          </cell>
          <cell r="B81">
            <v>4</v>
          </cell>
        </row>
        <row r="82">
          <cell r="A82">
            <v>10383</v>
          </cell>
          <cell r="B82">
            <v>4</v>
          </cell>
        </row>
        <row r="83">
          <cell r="A83">
            <v>10401</v>
          </cell>
          <cell r="B83">
            <v>4</v>
          </cell>
        </row>
        <row r="84">
          <cell r="A84">
            <v>10402</v>
          </cell>
          <cell r="B84">
            <v>4</v>
          </cell>
        </row>
        <row r="85">
          <cell r="A85">
            <v>10403</v>
          </cell>
          <cell r="B85">
            <v>3</v>
          </cell>
        </row>
        <row r="86">
          <cell r="A86">
            <v>10421</v>
          </cell>
          <cell r="B86">
            <v>3</v>
          </cell>
        </row>
        <row r="87">
          <cell r="A87">
            <v>10422</v>
          </cell>
          <cell r="B87">
            <v>4</v>
          </cell>
        </row>
        <row r="88">
          <cell r="A88">
            <v>10423</v>
          </cell>
          <cell r="B88">
            <v>4</v>
          </cell>
        </row>
        <row r="89">
          <cell r="A89">
            <v>10431</v>
          </cell>
          <cell r="B89">
            <v>3</v>
          </cell>
        </row>
        <row r="90">
          <cell r="A90">
            <v>10432</v>
          </cell>
          <cell r="B90">
            <v>5</v>
          </cell>
        </row>
        <row r="91">
          <cell r="A91">
            <v>10433</v>
          </cell>
          <cell r="B91">
            <v>3</v>
          </cell>
        </row>
        <row r="92">
          <cell r="A92">
            <v>10441</v>
          </cell>
          <cell r="B92">
            <v>4</v>
          </cell>
        </row>
        <row r="93">
          <cell r="A93">
            <v>10442</v>
          </cell>
          <cell r="B93">
            <v>3</v>
          </cell>
        </row>
        <row r="94">
          <cell r="A94">
            <v>10443</v>
          </cell>
          <cell r="B94">
            <v>4</v>
          </cell>
        </row>
        <row r="95">
          <cell r="A95">
            <v>10451</v>
          </cell>
          <cell r="B95">
            <v>3</v>
          </cell>
        </row>
        <row r="96">
          <cell r="A96">
            <v>10452</v>
          </cell>
          <cell r="B96">
            <v>2</v>
          </cell>
        </row>
        <row r="97">
          <cell r="A97">
            <v>10453</v>
          </cell>
          <cell r="B97">
            <v>4</v>
          </cell>
        </row>
        <row r="98">
          <cell r="A98">
            <v>10481</v>
          </cell>
          <cell r="B98">
            <v>4</v>
          </cell>
        </row>
        <row r="99">
          <cell r="A99">
            <v>10482</v>
          </cell>
          <cell r="B99">
            <v>4</v>
          </cell>
        </row>
        <row r="100">
          <cell r="A100">
            <v>10483</v>
          </cell>
          <cell r="B100">
            <v>4</v>
          </cell>
        </row>
        <row r="101">
          <cell r="A101">
            <v>10491</v>
          </cell>
          <cell r="B101">
            <v>3</v>
          </cell>
        </row>
        <row r="102">
          <cell r="A102">
            <v>10492</v>
          </cell>
          <cell r="B102">
            <v>4</v>
          </cell>
        </row>
        <row r="103">
          <cell r="A103">
            <v>10493</v>
          </cell>
          <cell r="B103">
            <v>4</v>
          </cell>
        </row>
        <row r="104">
          <cell r="A104">
            <v>10501</v>
          </cell>
          <cell r="B104">
            <v>4</v>
          </cell>
        </row>
        <row r="105">
          <cell r="A105">
            <v>10502</v>
          </cell>
          <cell r="B105">
            <v>3</v>
          </cell>
        </row>
        <row r="106">
          <cell r="A106">
            <v>10503</v>
          </cell>
          <cell r="B106">
            <v>3</v>
          </cell>
        </row>
        <row r="107">
          <cell r="A107">
            <v>10511</v>
          </cell>
          <cell r="B107">
            <v>4</v>
          </cell>
        </row>
        <row r="108">
          <cell r="A108">
            <v>10512</v>
          </cell>
          <cell r="B108">
            <v>3</v>
          </cell>
        </row>
        <row r="109">
          <cell r="A109">
            <v>10513</v>
          </cell>
          <cell r="B109">
            <v>4</v>
          </cell>
        </row>
        <row r="110">
          <cell r="A110">
            <v>10521</v>
          </cell>
          <cell r="B110">
            <v>4</v>
          </cell>
        </row>
        <row r="111">
          <cell r="A111">
            <v>10522</v>
          </cell>
          <cell r="B111">
            <v>4</v>
          </cell>
        </row>
        <row r="112">
          <cell r="A112">
            <v>10523</v>
          </cell>
          <cell r="B112">
            <v>4</v>
          </cell>
        </row>
        <row r="113">
          <cell r="A113">
            <v>10531</v>
          </cell>
          <cell r="B113">
            <v>4</v>
          </cell>
        </row>
        <row r="114">
          <cell r="A114">
            <v>10532</v>
          </cell>
          <cell r="B114">
            <v>3</v>
          </cell>
        </row>
        <row r="115">
          <cell r="A115">
            <v>10533</v>
          </cell>
          <cell r="B115">
            <v>4</v>
          </cell>
        </row>
        <row r="116">
          <cell r="A116">
            <v>10541</v>
          </cell>
          <cell r="B116">
            <v>4</v>
          </cell>
        </row>
        <row r="117">
          <cell r="A117">
            <v>10542</v>
          </cell>
          <cell r="B117">
            <v>4</v>
          </cell>
        </row>
        <row r="118">
          <cell r="A118">
            <v>10543</v>
          </cell>
          <cell r="B118">
            <v>3</v>
          </cell>
        </row>
        <row r="119">
          <cell r="A119">
            <v>10561</v>
          </cell>
          <cell r="B119">
            <v>3</v>
          </cell>
        </row>
        <row r="120">
          <cell r="A120">
            <v>10562</v>
          </cell>
          <cell r="B120">
            <v>4</v>
          </cell>
        </row>
        <row r="121">
          <cell r="A121">
            <v>10563</v>
          </cell>
          <cell r="B121">
            <v>4</v>
          </cell>
        </row>
        <row r="122">
          <cell r="A122">
            <v>10571</v>
          </cell>
          <cell r="B122">
            <v>3</v>
          </cell>
        </row>
        <row r="123">
          <cell r="A123">
            <v>10572</v>
          </cell>
          <cell r="B123">
            <v>4</v>
          </cell>
        </row>
        <row r="124">
          <cell r="A124">
            <v>10573</v>
          </cell>
          <cell r="B124">
            <v>3</v>
          </cell>
        </row>
        <row r="125">
          <cell r="A125">
            <v>10581</v>
          </cell>
          <cell r="B125">
            <v>4</v>
          </cell>
        </row>
        <row r="126">
          <cell r="A126">
            <v>10582</v>
          </cell>
          <cell r="B126">
            <v>4</v>
          </cell>
        </row>
        <row r="127">
          <cell r="A127">
            <v>10583</v>
          </cell>
          <cell r="B127">
            <v>3</v>
          </cell>
        </row>
        <row r="128">
          <cell r="A128">
            <v>10591</v>
          </cell>
          <cell r="B128">
            <v>4</v>
          </cell>
        </row>
        <row r="129">
          <cell r="A129">
            <v>10592</v>
          </cell>
          <cell r="B129">
            <v>3</v>
          </cell>
        </row>
        <row r="130">
          <cell r="A130">
            <v>10593</v>
          </cell>
          <cell r="B130">
            <v>4</v>
          </cell>
        </row>
        <row r="131">
          <cell r="A131">
            <v>10601</v>
          </cell>
          <cell r="B131">
            <v>5</v>
          </cell>
        </row>
        <row r="132">
          <cell r="A132">
            <v>10602</v>
          </cell>
          <cell r="B132">
            <v>4</v>
          </cell>
        </row>
        <row r="133">
          <cell r="A133">
            <v>10603</v>
          </cell>
          <cell r="B133">
            <v>4</v>
          </cell>
        </row>
        <row r="134">
          <cell r="A134">
            <v>10611</v>
          </cell>
          <cell r="B134">
            <v>4</v>
          </cell>
        </row>
        <row r="135">
          <cell r="A135">
            <v>10612</v>
          </cell>
          <cell r="B135">
            <v>4</v>
          </cell>
        </row>
        <row r="136">
          <cell r="A136">
            <v>10613</v>
          </cell>
          <cell r="B136">
            <v>4</v>
          </cell>
        </row>
        <row r="137">
          <cell r="A137">
            <v>10621</v>
          </cell>
          <cell r="B137">
            <v>4</v>
          </cell>
        </row>
        <row r="138">
          <cell r="A138">
            <v>10622</v>
          </cell>
          <cell r="B138">
            <v>4</v>
          </cell>
        </row>
        <row r="139">
          <cell r="A139">
            <v>10623</v>
          </cell>
          <cell r="B139">
            <v>3</v>
          </cell>
        </row>
        <row r="140">
          <cell r="A140">
            <v>10641</v>
          </cell>
          <cell r="B140">
            <v>3</v>
          </cell>
        </row>
        <row r="141">
          <cell r="A141">
            <v>10642</v>
          </cell>
          <cell r="B141">
            <v>4</v>
          </cell>
        </row>
        <row r="142">
          <cell r="A142">
            <v>10643</v>
          </cell>
          <cell r="B142">
            <v>3</v>
          </cell>
        </row>
        <row r="143">
          <cell r="A143">
            <v>10651</v>
          </cell>
          <cell r="B143">
            <v>4</v>
          </cell>
        </row>
        <row r="144">
          <cell r="A144">
            <v>10652</v>
          </cell>
          <cell r="B144">
            <v>4</v>
          </cell>
        </row>
        <row r="145">
          <cell r="A145">
            <v>10653</v>
          </cell>
          <cell r="B145">
            <v>4</v>
          </cell>
        </row>
        <row r="146">
          <cell r="A146">
            <v>10661</v>
          </cell>
          <cell r="B146">
            <v>6</v>
          </cell>
        </row>
        <row r="147">
          <cell r="A147">
            <v>10662</v>
          </cell>
          <cell r="B147">
            <v>3</v>
          </cell>
        </row>
        <row r="148">
          <cell r="A148">
            <v>10663</v>
          </cell>
          <cell r="B148">
            <v>3</v>
          </cell>
        </row>
        <row r="149">
          <cell r="A149">
            <v>10664</v>
          </cell>
          <cell r="B149">
            <v>6</v>
          </cell>
        </row>
        <row r="150">
          <cell r="A150">
            <v>10671</v>
          </cell>
          <cell r="B150">
            <v>4</v>
          </cell>
        </row>
        <row r="151">
          <cell r="A151">
            <v>10672</v>
          </cell>
          <cell r="B151">
            <v>4</v>
          </cell>
        </row>
        <row r="152">
          <cell r="A152">
            <v>10673</v>
          </cell>
          <cell r="B152">
            <v>4</v>
          </cell>
        </row>
        <row r="153">
          <cell r="A153">
            <v>10681</v>
          </cell>
          <cell r="B153">
            <v>3</v>
          </cell>
        </row>
        <row r="154">
          <cell r="A154">
            <v>10682</v>
          </cell>
          <cell r="B154">
            <v>3</v>
          </cell>
        </row>
        <row r="155">
          <cell r="A155">
            <v>10683</v>
          </cell>
          <cell r="B155">
            <v>4</v>
          </cell>
        </row>
        <row r="156">
          <cell r="A156">
            <v>10691</v>
          </cell>
          <cell r="B156">
            <v>3</v>
          </cell>
        </row>
        <row r="157">
          <cell r="A157">
            <v>10692</v>
          </cell>
          <cell r="B157">
            <v>4</v>
          </cell>
        </row>
        <row r="158">
          <cell r="A158">
            <v>10693</v>
          </cell>
          <cell r="B158">
            <v>4</v>
          </cell>
        </row>
        <row r="159">
          <cell r="A159">
            <v>10701</v>
          </cell>
          <cell r="B159">
            <v>4</v>
          </cell>
        </row>
        <row r="160">
          <cell r="A160">
            <v>10702</v>
          </cell>
          <cell r="B160">
            <v>4</v>
          </cell>
        </row>
        <row r="161">
          <cell r="A161">
            <v>10703</v>
          </cell>
          <cell r="B161">
            <v>4</v>
          </cell>
        </row>
        <row r="162">
          <cell r="A162">
            <v>10711</v>
          </cell>
          <cell r="B162">
            <v>3</v>
          </cell>
        </row>
        <row r="163">
          <cell r="A163">
            <v>10712</v>
          </cell>
          <cell r="B163">
            <v>3</v>
          </cell>
        </row>
        <row r="164">
          <cell r="A164">
            <v>10713</v>
          </cell>
          <cell r="B164">
            <v>3</v>
          </cell>
        </row>
        <row r="165">
          <cell r="A165">
            <v>10721</v>
          </cell>
          <cell r="B165">
            <v>4</v>
          </cell>
        </row>
        <row r="166">
          <cell r="A166">
            <v>10722</v>
          </cell>
          <cell r="B166">
            <v>4</v>
          </cell>
        </row>
        <row r="167">
          <cell r="A167">
            <v>10723</v>
          </cell>
          <cell r="B167">
            <v>3</v>
          </cell>
        </row>
        <row r="168">
          <cell r="A168">
            <v>10731</v>
          </cell>
          <cell r="B168">
            <v>4</v>
          </cell>
        </row>
        <row r="169">
          <cell r="A169">
            <v>10732</v>
          </cell>
          <cell r="B169">
            <v>4</v>
          </cell>
        </row>
        <row r="170">
          <cell r="A170">
            <v>10733</v>
          </cell>
          <cell r="B170">
            <v>4</v>
          </cell>
        </row>
        <row r="171">
          <cell r="A171">
            <v>10741</v>
          </cell>
          <cell r="B171">
            <v>4</v>
          </cell>
        </row>
        <row r="172">
          <cell r="A172">
            <v>10742</v>
          </cell>
          <cell r="B172">
            <v>4</v>
          </cell>
        </row>
        <row r="173">
          <cell r="A173">
            <v>10743</v>
          </cell>
          <cell r="B173">
            <v>4</v>
          </cell>
        </row>
        <row r="174">
          <cell r="A174">
            <v>10751</v>
          </cell>
          <cell r="B174">
            <v>4</v>
          </cell>
        </row>
        <row r="175">
          <cell r="A175">
            <v>10752</v>
          </cell>
          <cell r="B175">
            <v>4</v>
          </cell>
        </row>
        <row r="176">
          <cell r="A176">
            <v>10753</v>
          </cell>
          <cell r="B176">
            <v>4</v>
          </cell>
        </row>
        <row r="177">
          <cell r="A177">
            <v>10761</v>
          </cell>
          <cell r="B177">
            <v>4</v>
          </cell>
        </row>
        <row r="178">
          <cell r="A178">
            <v>10762</v>
          </cell>
          <cell r="B178">
            <v>4</v>
          </cell>
        </row>
        <row r="179">
          <cell r="A179">
            <v>10763</v>
          </cell>
          <cell r="B179">
            <v>4</v>
          </cell>
        </row>
        <row r="180">
          <cell r="A180">
            <v>10771</v>
          </cell>
          <cell r="B180">
            <v>4</v>
          </cell>
        </row>
        <row r="181">
          <cell r="A181">
            <v>10772</v>
          </cell>
          <cell r="B181">
            <v>4</v>
          </cell>
        </row>
        <row r="182">
          <cell r="A182">
            <v>10773</v>
          </cell>
          <cell r="B182">
            <v>4</v>
          </cell>
        </row>
        <row r="183">
          <cell r="A183">
            <v>10781</v>
          </cell>
          <cell r="B183">
            <v>6</v>
          </cell>
        </row>
        <row r="184">
          <cell r="A184">
            <v>10782</v>
          </cell>
          <cell r="B184">
            <v>4</v>
          </cell>
        </row>
        <row r="185">
          <cell r="A185">
            <v>10783</v>
          </cell>
          <cell r="B185">
            <v>6</v>
          </cell>
        </row>
        <row r="186">
          <cell r="A186">
            <v>10801</v>
          </cell>
          <cell r="B186">
            <v>2</v>
          </cell>
        </row>
        <row r="187">
          <cell r="A187">
            <v>10802</v>
          </cell>
          <cell r="B187">
            <v>2</v>
          </cell>
        </row>
        <row r="188">
          <cell r="A188">
            <v>10803</v>
          </cell>
          <cell r="B188">
            <v>1</v>
          </cell>
        </row>
        <row r="189">
          <cell r="A189">
            <v>10804</v>
          </cell>
          <cell r="B189">
            <v>2</v>
          </cell>
        </row>
        <row r="190">
          <cell r="A190">
            <v>10811</v>
          </cell>
          <cell r="B190">
            <v>2</v>
          </cell>
        </row>
        <row r="191">
          <cell r="A191">
            <v>10812</v>
          </cell>
          <cell r="B191">
            <v>1</v>
          </cell>
        </row>
        <row r="192">
          <cell r="A192">
            <v>10813</v>
          </cell>
          <cell r="B192">
            <v>1</v>
          </cell>
        </row>
        <row r="193">
          <cell r="A193">
            <v>10814</v>
          </cell>
          <cell r="B193">
            <v>2</v>
          </cell>
        </row>
        <row r="194">
          <cell r="A194">
            <v>10891</v>
          </cell>
          <cell r="B194">
            <v>3</v>
          </cell>
        </row>
        <row r="195">
          <cell r="A195">
            <v>10892</v>
          </cell>
          <cell r="B195">
            <v>2</v>
          </cell>
        </row>
        <row r="196">
          <cell r="A196">
            <v>10893</v>
          </cell>
          <cell r="B196">
            <v>2</v>
          </cell>
        </row>
        <row r="197">
          <cell r="A197">
            <v>10894</v>
          </cell>
          <cell r="B197">
            <v>1</v>
          </cell>
        </row>
        <row r="198">
          <cell r="A198">
            <v>10901</v>
          </cell>
          <cell r="B198">
            <v>1</v>
          </cell>
        </row>
        <row r="199">
          <cell r="A199">
            <v>10902</v>
          </cell>
          <cell r="B199">
            <v>1</v>
          </cell>
        </row>
        <row r="200">
          <cell r="A200">
            <v>10903</v>
          </cell>
          <cell r="B200">
            <v>1</v>
          </cell>
        </row>
        <row r="201">
          <cell r="A201">
            <v>10904</v>
          </cell>
          <cell r="B201">
            <v>2</v>
          </cell>
        </row>
        <row r="202">
          <cell r="A202">
            <v>10921</v>
          </cell>
          <cell r="B202">
            <v>3</v>
          </cell>
        </row>
        <row r="203">
          <cell r="A203">
            <v>10922</v>
          </cell>
          <cell r="B203">
            <v>1</v>
          </cell>
        </row>
        <row r="204">
          <cell r="A204">
            <v>10923</v>
          </cell>
          <cell r="B204">
            <v>3</v>
          </cell>
        </row>
        <row r="205">
          <cell r="A205">
            <v>10924</v>
          </cell>
          <cell r="B205">
            <v>1</v>
          </cell>
        </row>
        <row r="206">
          <cell r="A206">
            <v>10931</v>
          </cell>
          <cell r="B206">
            <v>3</v>
          </cell>
        </row>
        <row r="207">
          <cell r="A207">
            <v>10932</v>
          </cell>
          <cell r="B207">
            <v>4</v>
          </cell>
        </row>
        <row r="208">
          <cell r="A208">
            <v>10933</v>
          </cell>
          <cell r="B208">
            <v>4</v>
          </cell>
        </row>
        <row r="209">
          <cell r="A209">
            <v>10941</v>
          </cell>
          <cell r="B209">
            <v>4</v>
          </cell>
        </row>
        <row r="210">
          <cell r="A210">
            <v>10942</v>
          </cell>
          <cell r="B210">
            <v>4</v>
          </cell>
        </row>
        <row r="211">
          <cell r="A211">
            <v>10943</v>
          </cell>
          <cell r="B211">
            <v>4</v>
          </cell>
        </row>
        <row r="212">
          <cell r="A212">
            <v>10951</v>
          </cell>
          <cell r="B212">
            <v>4</v>
          </cell>
        </row>
        <row r="213">
          <cell r="A213">
            <v>10952</v>
          </cell>
          <cell r="B213">
            <v>4</v>
          </cell>
        </row>
        <row r="214">
          <cell r="A214">
            <v>10953</v>
          </cell>
          <cell r="B214">
            <v>4</v>
          </cell>
        </row>
        <row r="215">
          <cell r="A215">
            <v>10961</v>
          </cell>
          <cell r="B215">
            <v>4</v>
          </cell>
        </row>
        <row r="216">
          <cell r="A216">
            <v>10962</v>
          </cell>
          <cell r="B216">
            <v>4</v>
          </cell>
        </row>
        <row r="217">
          <cell r="A217">
            <v>10963</v>
          </cell>
          <cell r="B217">
            <v>4</v>
          </cell>
        </row>
        <row r="218">
          <cell r="A218">
            <v>10971</v>
          </cell>
          <cell r="B218">
            <v>4</v>
          </cell>
        </row>
        <row r="219">
          <cell r="A219">
            <v>10972</v>
          </cell>
          <cell r="B219">
            <v>4</v>
          </cell>
        </row>
        <row r="220">
          <cell r="A220">
            <v>10973</v>
          </cell>
          <cell r="B220">
            <v>5</v>
          </cell>
        </row>
        <row r="221">
          <cell r="A221">
            <v>10981</v>
          </cell>
          <cell r="B221">
            <v>4</v>
          </cell>
        </row>
        <row r="222">
          <cell r="A222">
            <v>10982</v>
          </cell>
          <cell r="B222">
            <v>4</v>
          </cell>
        </row>
        <row r="223">
          <cell r="A223">
            <v>10991</v>
          </cell>
          <cell r="B223">
            <v>3</v>
          </cell>
        </row>
        <row r="224">
          <cell r="A224">
            <v>10992</v>
          </cell>
          <cell r="B224">
            <v>4</v>
          </cell>
        </row>
        <row r="225">
          <cell r="A225">
            <v>10993</v>
          </cell>
          <cell r="B225">
            <v>4</v>
          </cell>
        </row>
        <row r="226">
          <cell r="A226">
            <v>11031</v>
          </cell>
          <cell r="B226">
            <v>3</v>
          </cell>
        </row>
        <row r="227">
          <cell r="A227">
            <v>11032</v>
          </cell>
          <cell r="B227">
            <v>4</v>
          </cell>
        </row>
        <row r="228">
          <cell r="A228">
            <v>11033</v>
          </cell>
          <cell r="B228">
            <v>4</v>
          </cell>
        </row>
        <row r="229">
          <cell r="A229">
            <v>11051</v>
          </cell>
          <cell r="B229">
            <v>2</v>
          </cell>
        </row>
        <row r="230">
          <cell r="A230">
            <v>11052</v>
          </cell>
          <cell r="B230">
            <v>2</v>
          </cell>
        </row>
        <row r="231">
          <cell r="A231">
            <v>11053</v>
          </cell>
          <cell r="B231">
            <v>2</v>
          </cell>
        </row>
        <row r="232">
          <cell r="A232">
            <v>11054</v>
          </cell>
          <cell r="B232">
            <v>2</v>
          </cell>
        </row>
        <row r="233">
          <cell r="A233">
            <v>11061</v>
          </cell>
          <cell r="B233">
            <v>2</v>
          </cell>
        </row>
        <row r="234">
          <cell r="A234">
            <v>11062</v>
          </cell>
          <cell r="B234">
            <v>2</v>
          </cell>
        </row>
        <row r="235">
          <cell r="A235">
            <v>11063</v>
          </cell>
          <cell r="B235">
            <v>2</v>
          </cell>
        </row>
        <row r="236">
          <cell r="A236">
            <v>11081</v>
          </cell>
          <cell r="B236">
            <v>4</v>
          </cell>
        </row>
        <row r="237">
          <cell r="A237">
            <v>11082</v>
          </cell>
          <cell r="B237">
            <v>4</v>
          </cell>
        </row>
        <row r="238">
          <cell r="A238">
            <v>11083</v>
          </cell>
          <cell r="B238">
            <v>4</v>
          </cell>
        </row>
        <row r="239">
          <cell r="A239">
            <v>11091</v>
          </cell>
          <cell r="B239">
            <v>4</v>
          </cell>
        </row>
        <row r="240">
          <cell r="A240">
            <v>11092</v>
          </cell>
          <cell r="B240">
            <v>4</v>
          </cell>
        </row>
        <row r="241">
          <cell r="A241">
            <v>11093</v>
          </cell>
          <cell r="B241">
            <v>4</v>
          </cell>
        </row>
        <row r="242">
          <cell r="A242">
            <v>11101</v>
          </cell>
          <cell r="B242">
            <v>4</v>
          </cell>
        </row>
        <row r="243">
          <cell r="A243">
            <v>11102</v>
          </cell>
          <cell r="B243">
            <v>3</v>
          </cell>
        </row>
        <row r="244">
          <cell r="A244">
            <v>11103</v>
          </cell>
          <cell r="B244">
            <v>4</v>
          </cell>
        </row>
        <row r="245">
          <cell r="A245">
            <v>11111</v>
          </cell>
          <cell r="B245">
            <v>4</v>
          </cell>
        </row>
        <row r="246">
          <cell r="A246">
            <v>11112</v>
          </cell>
          <cell r="B246">
            <v>4</v>
          </cell>
        </row>
        <row r="247">
          <cell r="A247">
            <v>11113</v>
          </cell>
          <cell r="B247">
            <v>4</v>
          </cell>
        </row>
        <row r="248">
          <cell r="A248">
            <v>11121</v>
          </cell>
          <cell r="B248">
            <v>4</v>
          </cell>
        </row>
        <row r="249">
          <cell r="A249">
            <v>11122</v>
          </cell>
          <cell r="B249">
            <v>4</v>
          </cell>
        </row>
        <row r="250">
          <cell r="A250">
            <v>11123</v>
          </cell>
          <cell r="B250">
            <v>4</v>
          </cell>
        </row>
        <row r="251">
          <cell r="A251">
            <v>11131</v>
          </cell>
          <cell r="B251">
            <v>2</v>
          </cell>
        </row>
        <row r="252">
          <cell r="A252">
            <v>11132</v>
          </cell>
          <cell r="B252">
            <v>2</v>
          </cell>
        </row>
        <row r="253">
          <cell r="A253">
            <v>11133</v>
          </cell>
          <cell r="B253">
            <v>2</v>
          </cell>
        </row>
        <row r="254">
          <cell r="A254">
            <v>11141</v>
          </cell>
          <cell r="B254">
            <v>4</v>
          </cell>
        </row>
        <row r="255">
          <cell r="A255">
            <v>11142</v>
          </cell>
          <cell r="B255">
            <v>4</v>
          </cell>
        </row>
        <row r="256">
          <cell r="A256">
            <v>11143</v>
          </cell>
          <cell r="B256">
            <v>4</v>
          </cell>
        </row>
        <row r="257">
          <cell r="A257">
            <v>11151</v>
          </cell>
          <cell r="B257">
            <v>4</v>
          </cell>
        </row>
        <row r="258">
          <cell r="A258">
            <v>11152</v>
          </cell>
          <cell r="B258">
            <v>4</v>
          </cell>
        </row>
        <row r="259">
          <cell r="A259">
            <v>11153</v>
          </cell>
          <cell r="B259">
            <v>4</v>
          </cell>
        </row>
        <row r="260">
          <cell r="A260">
            <v>11161</v>
          </cell>
          <cell r="B260">
            <v>4</v>
          </cell>
        </row>
        <row r="261">
          <cell r="A261">
            <v>11162</v>
          </cell>
          <cell r="B261">
            <v>4</v>
          </cell>
        </row>
        <row r="262">
          <cell r="A262">
            <v>11163</v>
          </cell>
          <cell r="B262">
            <v>4</v>
          </cell>
        </row>
        <row r="263">
          <cell r="A263">
            <v>11171</v>
          </cell>
          <cell r="B263">
            <v>4</v>
          </cell>
        </row>
        <row r="264">
          <cell r="A264">
            <v>11172</v>
          </cell>
          <cell r="B264">
            <v>4</v>
          </cell>
        </row>
        <row r="265">
          <cell r="A265">
            <v>11173</v>
          </cell>
          <cell r="B265">
            <v>4</v>
          </cell>
        </row>
        <row r="266">
          <cell r="A266">
            <v>11181</v>
          </cell>
          <cell r="B266">
            <v>4</v>
          </cell>
        </row>
        <row r="267">
          <cell r="A267">
            <v>11182</v>
          </cell>
          <cell r="B267">
            <v>3</v>
          </cell>
        </row>
        <row r="268">
          <cell r="A268">
            <v>11183</v>
          </cell>
          <cell r="B268">
            <v>4</v>
          </cell>
        </row>
        <row r="269">
          <cell r="A269">
            <v>11191</v>
          </cell>
          <cell r="B269">
            <v>4</v>
          </cell>
        </row>
        <row r="270">
          <cell r="A270">
            <v>11192</v>
          </cell>
          <cell r="B270">
            <v>4</v>
          </cell>
        </row>
        <row r="271">
          <cell r="A271">
            <v>11193</v>
          </cell>
          <cell r="B271">
            <v>4</v>
          </cell>
        </row>
        <row r="272">
          <cell r="A272">
            <v>11201</v>
          </cell>
          <cell r="B272">
            <v>4</v>
          </cell>
        </row>
        <row r="273">
          <cell r="A273">
            <v>11202</v>
          </cell>
          <cell r="B273">
            <v>4</v>
          </cell>
        </row>
        <row r="274">
          <cell r="A274">
            <v>11203</v>
          </cell>
          <cell r="B274">
            <v>4</v>
          </cell>
        </row>
        <row r="275">
          <cell r="A275">
            <v>11211</v>
          </cell>
          <cell r="B275">
            <v>4</v>
          </cell>
        </row>
        <row r="276">
          <cell r="A276">
            <v>11212</v>
          </cell>
          <cell r="B276">
            <v>4</v>
          </cell>
        </row>
        <row r="277">
          <cell r="A277">
            <v>11213</v>
          </cell>
          <cell r="B277">
            <v>4</v>
          </cell>
        </row>
        <row r="278">
          <cell r="A278">
            <v>11221</v>
          </cell>
          <cell r="B278">
            <v>4</v>
          </cell>
        </row>
        <row r="279">
          <cell r="A279">
            <v>11222</v>
          </cell>
          <cell r="B279">
            <v>4</v>
          </cell>
        </row>
        <row r="280">
          <cell r="A280">
            <v>11223</v>
          </cell>
          <cell r="B280">
            <v>4</v>
          </cell>
        </row>
        <row r="281">
          <cell r="A281">
            <v>11231</v>
          </cell>
          <cell r="B281">
            <v>3</v>
          </cell>
        </row>
        <row r="282">
          <cell r="A282">
            <v>11232</v>
          </cell>
          <cell r="B282">
            <v>4</v>
          </cell>
        </row>
        <row r="283">
          <cell r="A283">
            <v>11233</v>
          </cell>
          <cell r="B283">
            <v>4</v>
          </cell>
        </row>
        <row r="284">
          <cell r="A284">
            <v>11241</v>
          </cell>
          <cell r="B284">
            <v>4</v>
          </cell>
        </row>
        <row r="285">
          <cell r="A285">
            <v>11242</v>
          </cell>
          <cell r="B285">
            <v>4</v>
          </cell>
        </row>
        <row r="286">
          <cell r="A286">
            <v>11243</v>
          </cell>
          <cell r="B286">
            <v>4</v>
          </cell>
        </row>
        <row r="287">
          <cell r="A287">
            <v>11251</v>
          </cell>
          <cell r="B287">
            <v>4</v>
          </cell>
        </row>
        <row r="288">
          <cell r="A288">
            <v>11252</v>
          </cell>
          <cell r="B288">
            <v>4</v>
          </cell>
        </row>
        <row r="289">
          <cell r="A289">
            <v>11253</v>
          </cell>
          <cell r="B289">
            <v>4</v>
          </cell>
        </row>
        <row r="290">
          <cell r="A290">
            <v>11261</v>
          </cell>
          <cell r="B290">
            <v>4</v>
          </cell>
        </row>
        <row r="291">
          <cell r="A291">
            <v>11262</v>
          </cell>
          <cell r="B291">
            <v>3</v>
          </cell>
        </row>
        <row r="292">
          <cell r="A292">
            <v>11263</v>
          </cell>
          <cell r="B292">
            <v>4</v>
          </cell>
        </row>
        <row r="293">
          <cell r="A293">
            <v>11271</v>
          </cell>
          <cell r="B293">
            <v>4</v>
          </cell>
        </row>
        <row r="294">
          <cell r="A294">
            <v>11272</v>
          </cell>
          <cell r="B294">
            <v>4</v>
          </cell>
        </row>
        <row r="295">
          <cell r="A295">
            <v>11273</v>
          </cell>
          <cell r="B295">
            <v>4</v>
          </cell>
        </row>
        <row r="296">
          <cell r="A296">
            <v>11281</v>
          </cell>
          <cell r="B296">
            <v>4</v>
          </cell>
        </row>
        <row r="297">
          <cell r="A297">
            <v>11282</v>
          </cell>
          <cell r="B297">
            <v>4</v>
          </cell>
        </row>
        <row r="298">
          <cell r="A298">
            <v>11283</v>
          </cell>
          <cell r="B298">
            <v>4</v>
          </cell>
        </row>
        <row r="299">
          <cell r="A299">
            <v>11291</v>
          </cell>
          <cell r="B299">
            <v>4</v>
          </cell>
        </row>
        <row r="300">
          <cell r="A300">
            <v>11292</v>
          </cell>
          <cell r="B300">
            <v>4</v>
          </cell>
        </row>
        <row r="301">
          <cell r="A301">
            <v>11293</v>
          </cell>
          <cell r="B301">
            <v>4</v>
          </cell>
        </row>
        <row r="302">
          <cell r="A302">
            <v>11301</v>
          </cell>
          <cell r="B302">
            <v>4</v>
          </cell>
        </row>
        <row r="303">
          <cell r="A303">
            <v>11302</v>
          </cell>
          <cell r="B303">
            <v>3</v>
          </cell>
        </row>
        <row r="304">
          <cell r="A304">
            <v>11303</v>
          </cell>
          <cell r="B304">
            <v>3</v>
          </cell>
        </row>
        <row r="305">
          <cell r="A305">
            <v>11311</v>
          </cell>
          <cell r="B305">
            <v>4</v>
          </cell>
        </row>
        <row r="306">
          <cell r="A306">
            <v>11312</v>
          </cell>
          <cell r="B306">
            <v>3</v>
          </cell>
        </row>
        <row r="307">
          <cell r="A307">
            <v>11313</v>
          </cell>
          <cell r="B307">
            <v>4</v>
          </cell>
        </row>
        <row r="308">
          <cell r="A308">
            <v>11321</v>
          </cell>
          <cell r="B308">
            <v>4</v>
          </cell>
        </row>
        <row r="309">
          <cell r="A309">
            <v>11322</v>
          </cell>
          <cell r="B309">
            <v>4</v>
          </cell>
        </row>
        <row r="310">
          <cell r="A310">
            <v>11323</v>
          </cell>
          <cell r="B310">
            <v>4</v>
          </cell>
        </row>
        <row r="311">
          <cell r="A311">
            <v>11331</v>
          </cell>
          <cell r="B311">
            <v>4</v>
          </cell>
        </row>
        <row r="312">
          <cell r="A312">
            <v>11332</v>
          </cell>
          <cell r="B312">
            <v>3</v>
          </cell>
        </row>
        <row r="313">
          <cell r="A313">
            <v>11333</v>
          </cell>
          <cell r="B313">
            <v>4</v>
          </cell>
        </row>
        <row r="314">
          <cell r="A314">
            <v>11341</v>
          </cell>
          <cell r="B314">
            <v>4</v>
          </cell>
        </row>
        <row r="315">
          <cell r="A315">
            <v>11342</v>
          </cell>
          <cell r="B315">
            <v>4</v>
          </cell>
        </row>
        <row r="316">
          <cell r="A316">
            <v>11343</v>
          </cell>
          <cell r="B316">
            <v>3</v>
          </cell>
        </row>
        <row r="317">
          <cell r="A317">
            <v>11351</v>
          </cell>
          <cell r="B317">
            <v>3</v>
          </cell>
        </row>
        <row r="318">
          <cell r="A318">
            <v>11352</v>
          </cell>
          <cell r="B318">
            <v>4</v>
          </cell>
        </row>
        <row r="319">
          <cell r="A319">
            <v>11353</v>
          </cell>
          <cell r="B319">
            <v>4</v>
          </cell>
        </row>
        <row r="320">
          <cell r="A320">
            <v>11421</v>
          </cell>
          <cell r="B320">
            <v>4</v>
          </cell>
        </row>
        <row r="321">
          <cell r="A321">
            <v>11422</v>
          </cell>
          <cell r="B321">
            <v>4</v>
          </cell>
        </row>
        <row r="322">
          <cell r="A322">
            <v>11423</v>
          </cell>
          <cell r="B322">
            <v>4</v>
          </cell>
        </row>
        <row r="323">
          <cell r="A323">
            <v>11431</v>
          </cell>
          <cell r="B323">
            <v>4</v>
          </cell>
        </row>
        <row r="324">
          <cell r="A324">
            <v>11432</v>
          </cell>
          <cell r="B324">
            <v>4</v>
          </cell>
        </row>
        <row r="325">
          <cell r="A325">
            <v>11433</v>
          </cell>
          <cell r="B325">
            <v>4</v>
          </cell>
        </row>
        <row r="326">
          <cell r="A326">
            <v>11491</v>
          </cell>
          <cell r="B326">
            <v>3</v>
          </cell>
        </row>
        <row r="327">
          <cell r="A327">
            <v>11492</v>
          </cell>
          <cell r="B327">
            <v>3</v>
          </cell>
        </row>
        <row r="328">
          <cell r="A328">
            <v>11493</v>
          </cell>
          <cell r="B328">
            <v>4</v>
          </cell>
        </row>
        <row r="329">
          <cell r="A329">
            <v>11501</v>
          </cell>
          <cell r="B329">
            <v>4</v>
          </cell>
        </row>
        <row r="330">
          <cell r="A330">
            <v>11502</v>
          </cell>
          <cell r="B330">
            <v>4</v>
          </cell>
        </row>
        <row r="331">
          <cell r="A331">
            <v>11503</v>
          </cell>
          <cell r="B331">
            <v>4</v>
          </cell>
        </row>
        <row r="332">
          <cell r="A332">
            <v>11511</v>
          </cell>
          <cell r="B332">
            <v>4</v>
          </cell>
        </row>
        <row r="333">
          <cell r="A333">
            <v>11512</v>
          </cell>
          <cell r="B333">
            <v>3</v>
          </cell>
        </row>
        <row r="334">
          <cell r="A334">
            <v>11513</v>
          </cell>
          <cell r="B334">
            <v>4</v>
          </cell>
        </row>
        <row r="335">
          <cell r="A335">
            <v>11521</v>
          </cell>
          <cell r="B335">
            <v>4</v>
          </cell>
        </row>
        <row r="336">
          <cell r="A336">
            <v>11522</v>
          </cell>
          <cell r="B336">
            <v>4</v>
          </cell>
        </row>
        <row r="337">
          <cell r="A337">
            <v>11523</v>
          </cell>
          <cell r="B337">
            <v>4</v>
          </cell>
        </row>
        <row r="338">
          <cell r="A338">
            <v>11531</v>
          </cell>
          <cell r="B338">
            <v>4</v>
          </cell>
        </row>
        <row r="339">
          <cell r="A339">
            <v>11532</v>
          </cell>
          <cell r="B339">
            <v>4</v>
          </cell>
        </row>
        <row r="340">
          <cell r="A340">
            <v>11533</v>
          </cell>
          <cell r="B340">
            <v>4</v>
          </cell>
        </row>
        <row r="341">
          <cell r="A341">
            <v>11541</v>
          </cell>
          <cell r="B341">
            <v>4</v>
          </cell>
        </row>
        <row r="342">
          <cell r="A342">
            <v>11542</v>
          </cell>
          <cell r="B342">
            <v>4</v>
          </cell>
        </row>
        <row r="343">
          <cell r="A343">
            <v>11543</v>
          </cell>
          <cell r="B343">
            <v>4</v>
          </cell>
        </row>
        <row r="344">
          <cell r="A344">
            <v>11551</v>
          </cell>
          <cell r="B344">
            <v>4</v>
          </cell>
        </row>
        <row r="345">
          <cell r="A345">
            <v>11552</v>
          </cell>
          <cell r="B345">
            <v>4</v>
          </cell>
        </row>
        <row r="346">
          <cell r="A346">
            <v>11553</v>
          </cell>
          <cell r="B346">
            <v>4</v>
          </cell>
        </row>
        <row r="347">
          <cell r="A347">
            <v>11561</v>
          </cell>
          <cell r="B347">
            <v>4</v>
          </cell>
        </row>
        <row r="348">
          <cell r="A348">
            <v>11562</v>
          </cell>
          <cell r="B348">
            <v>4</v>
          </cell>
        </row>
        <row r="349">
          <cell r="A349">
            <v>11563</v>
          </cell>
          <cell r="B349">
            <v>4</v>
          </cell>
        </row>
        <row r="350">
          <cell r="A350">
            <v>11571</v>
          </cell>
          <cell r="B350">
            <v>4</v>
          </cell>
        </row>
        <row r="351">
          <cell r="A351">
            <v>11572</v>
          </cell>
          <cell r="B351">
            <v>4</v>
          </cell>
        </row>
        <row r="352">
          <cell r="A352">
            <v>11573</v>
          </cell>
          <cell r="B352">
            <v>4</v>
          </cell>
        </row>
        <row r="353">
          <cell r="A353">
            <v>11581</v>
          </cell>
          <cell r="B353">
            <v>3</v>
          </cell>
        </row>
        <row r="354">
          <cell r="A354">
            <v>11582</v>
          </cell>
          <cell r="B354">
            <v>2</v>
          </cell>
        </row>
        <row r="355">
          <cell r="A355">
            <v>11583</v>
          </cell>
          <cell r="B355">
            <v>3</v>
          </cell>
        </row>
        <row r="356">
          <cell r="A356">
            <v>11584</v>
          </cell>
          <cell r="B356">
            <v>2</v>
          </cell>
        </row>
        <row r="357">
          <cell r="A357">
            <v>11591</v>
          </cell>
          <cell r="B357">
            <v>4</v>
          </cell>
        </row>
        <row r="358">
          <cell r="A358">
            <v>11592</v>
          </cell>
          <cell r="B358">
            <v>4</v>
          </cell>
        </row>
        <row r="359">
          <cell r="A359">
            <v>11593</v>
          </cell>
          <cell r="B359">
            <v>4</v>
          </cell>
        </row>
        <row r="360">
          <cell r="A360">
            <v>11611</v>
          </cell>
          <cell r="B360">
            <v>4</v>
          </cell>
        </row>
        <row r="361">
          <cell r="A361">
            <v>11612</v>
          </cell>
          <cell r="B361">
            <v>3</v>
          </cell>
        </row>
        <row r="362">
          <cell r="A362">
            <v>11613</v>
          </cell>
          <cell r="B362">
            <v>4</v>
          </cell>
        </row>
        <row r="363">
          <cell r="A363">
            <v>11631</v>
          </cell>
          <cell r="B363">
            <v>3</v>
          </cell>
        </row>
        <row r="364">
          <cell r="A364">
            <v>11632</v>
          </cell>
          <cell r="B364">
            <v>4</v>
          </cell>
        </row>
        <row r="365">
          <cell r="A365">
            <v>11633</v>
          </cell>
          <cell r="B365">
            <v>4</v>
          </cell>
        </row>
        <row r="366">
          <cell r="A366">
            <v>11641</v>
          </cell>
          <cell r="B366">
            <v>4</v>
          </cell>
        </row>
        <row r="367">
          <cell r="A367">
            <v>11642</v>
          </cell>
          <cell r="B367">
            <v>4</v>
          </cell>
        </row>
        <row r="368">
          <cell r="A368">
            <v>11643</v>
          </cell>
          <cell r="B368">
            <v>3</v>
          </cell>
        </row>
        <row r="369">
          <cell r="A369">
            <v>11651</v>
          </cell>
          <cell r="B369">
            <v>4</v>
          </cell>
        </row>
        <row r="370">
          <cell r="A370">
            <v>11652</v>
          </cell>
          <cell r="B370">
            <v>2</v>
          </cell>
        </row>
        <row r="371">
          <cell r="A371">
            <v>11661</v>
          </cell>
          <cell r="B371">
            <v>4</v>
          </cell>
        </row>
        <row r="372">
          <cell r="A372">
            <v>11662</v>
          </cell>
          <cell r="B372">
            <v>4</v>
          </cell>
        </row>
        <row r="373">
          <cell r="A373">
            <v>11663</v>
          </cell>
          <cell r="B373">
            <v>3</v>
          </cell>
        </row>
        <row r="374">
          <cell r="A374">
            <v>11671</v>
          </cell>
          <cell r="B374">
            <v>4</v>
          </cell>
        </row>
        <row r="375">
          <cell r="A375">
            <v>11672</v>
          </cell>
          <cell r="B375">
            <v>3</v>
          </cell>
        </row>
        <row r="376">
          <cell r="A376">
            <v>11673</v>
          </cell>
          <cell r="B376">
            <v>4</v>
          </cell>
        </row>
        <row r="377">
          <cell r="A377">
            <v>11681</v>
          </cell>
          <cell r="B377">
            <v>4</v>
          </cell>
        </row>
        <row r="378">
          <cell r="A378">
            <v>11682</v>
          </cell>
          <cell r="B378">
            <v>4</v>
          </cell>
        </row>
        <row r="379">
          <cell r="A379">
            <v>11683</v>
          </cell>
          <cell r="B379">
            <v>3</v>
          </cell>
        </row>
        <row r="380">
          <cell r="A380">
            <v>11691</v>
          </cell>
          <cell r="B380">
            <v>4</v>
          </cell>
        </row>
        <row r="381">
          <cell r="A381">
            <v>11692</v>
          </cell>
          <cell r="B381">
            <v>4</v>
          </cell>
        </row>
        <row r="382">
          <cell r="A382">
            <v>11693</v>
          </cell>
          <cell r="B382">
            <v>4</v>
          </cell>
        </row>
        <row r="383">
          <cell r="A383">
            <v>11701</v>
          </cell>
          <cell r="B383">
            <v>4</v>
          </cell>
        </row>
        <row r="384">
          <cell r="A384">
            <v>11702</v>
          </cell>
          <cell r="B384">
            <v>3</v>
          </cell>
        </row>
        <row r="385">
          <cell r="A385">
            <v>11703</v>
          </cell>
          <cell r="B385">
            <v>4</v>
          </cell>
        </row>
        <row r="386">
          <cell r="A386">
            <v>11721</v>
          </cell>
          <cell r="B386">
            <v>4</v>
          </cell>
        </row>
        <row r="387">
          <cell r="A387">
            <v>11722</v>
          </cell>
          <cell r="B387">
            <v>4</v>
          </cell>
        </row>
        <row r="388">
          <cell r="A388">
            <v>11723</v>
          </cell>
          <cell r="B388">
            <v>4</v>
          </cell>
        </row>
        <row r="389">
          <cell r="A389">
            <v>11731</v>
          </cell>
          <cell r="B389">
            <v>4</v>
          </cell>
        </row>
        <row r="390">
          <cell r="A390">
            <v>11732</v>
          </cell>
          <cell r="B390">
            <v>4</v>
          </cell>
        </row>
        <row r="391">
          <cell r="A391">
            <v>11733</v>
          </cell>
          <cell r="B391">
            <v>4</v>
          </cell>
        </row>
        <row r="392">
          <cell r="A392">
            <v>11741</v>
          </cell>
          <cell r="B392">
            <v>4</v>
          </cell>
        </row>
        <row r="393">
          <cell r="A393">
            <v>11742</v>
          </cell>
          <cell r="B393">
            <v>4</v>
          </cell>
        </row>
        <row r="394">
          <cell r="A394">
            <v>11743</v>
          </cell>
          <cell r="B394">
            <v>3</v>
          </cell>
        </row>
        <row r="395">
          <cell r="A395">
            <v>11751</v>
          </cell>
          <cell r="B395">
            <v>4</v>
          </cell>
        </row>
        <row r="396">
          <cell r="A396">
            <v>11752</v>
          </cell>
          <cell r="B396">
            <v>3</v>
          </cell>
        </row>
        <row r="397">
          <cell r="A397">
            <v>11753</v>
          </cell>
          <cell r="B397">
            <v>4</v>
          </cell>
        </row>
        <row r="398">
          <cell r="A398">
            <v>11761</v>
          </cell>
          <cell r="B398">
            <v>4</v>
          </cell>
        </row>
        <row r="399">
          <cell r="A399">
            <v>11762</v>
          </cell>
          <cell r="B399">
            <v>4</v>
          </cell>
        </row>
        <row r="400">
          <cell r="A400">
            <v>11763</v>
          </cell>
          <cell r="B400">
            <v>4</v>
          </cell>
        </row>
        <row r="401">
          <cell r="A401">
            <v>11771</v>
          </cell>
          <cell r="B401">
            <v>4</v>
          </cell>
        </row>
        <row r="402">
          <cell r="A402">
            <v>11772</v>
          </cell>
          <cell r="B402">
            <v>4</v>
          </cell>
        </row>
        <row r="403">
          <cell r="A403">
            <v>11773</v>
          </cell>
          <cell r="B403">
            <v>4</v>
          </cell>
        </row>
        <row r="404">
          <cell r="A404">
            <v>11781</v>
          </cell>
          <cell r="B404">
            <v>4</v>
          </cell>
        </row>
        <row r="405">
          <cell r="A405">
            <v>11782</v>
          </cell>
          <cell r="B405">
            <v>3</v>
          </cell>
        </row>
        <row r="406">
          <cell r="A406">
            <v>11783</v>
          </cell>
          <cell r="B406">
            <v>4</v>
          </cell>
        </row>
        <row r="407">
          <cell r="A407">
            <v>11791</v>
          </cell>
          <cell r="B407">
            <v>4</v>
          </cell>
        </row>
        <row r="408">
          <cell r="A408">
            <v>11792</v>
          </cell>
          <cell r="B408">
            <v>4</v>
          </cell>
        </row>
        <row r="409">
          <cell r="A409">
            <v>11793</v>
          </cell>
          <cell r="B409">
            <v>4</v>
          </cell>
        </row>
        <row r="410">
          <cell r="A410">
            <v>11801</v>
          </cell>
          <cell r="B410">
            <v>4</v>
          </cell>
        </row>
        <row r="411">
          <cell r="A411">
            <v>11802</v>
          </cell>
          <cell r="B411">
            <v>4</v>
          </cell>
        </row>
        <row r="412">
          <cell r="A412">
            <v>11803</v>
          </cell>
          <cell r="B412">
            <v>4</v>
          </cell>
        </row>
        <row r="413">
          <cell r="A413">
            <v>11811</v>
          </cell>
          <cell r="B413">
            <v>4</v>
          </cell>
        </row>
        <row r="414">
          <cell r="A414">
            <v>11812</v>
          </cell>
          <cell r="B414">
            <v>4</v>
          </cell>
        </row>
        <row r="415">
          <cell r="A415">
            <v>11813</v>
          </cell>
          <cell r="B415">
            <v>3</v>
          </cell>
        </row>
        <row r="416">
          <cell r="A416">
            <v>11821</v>
          </cell>
          <cell r="B416">
            <v>3</v>
          </cell>
        </row>
        <row r="417">
          <cell r="A417">
            <v>11822</v>
          </cell>
          <cell r="B417">
            <v>4</v>
          </cell>
        </row>
        <row r="418">
          <cell r="A418">
            <v>11823</v>
          </cell>
          <cell r="B418">
            <v>3</v>
          </cell>
        </row>
        <row r="419">
          <cell r="A419">
            <v>11831</v>
          </cell>
          <cell r="B419">
            <v>4</v>
          </cell>
        </row>
        <row r="420">
          <cell r="A420">
            <v>11832</v>
          </cell>
          <cell r="B420">
            <v>4</v>
          </cell>
        </row>
        <row r="421">
          <cell r="A421">
            <v>11833</v>
          </cell>
          <cell r="B421">
            <v>4</v>
          </cell>
        </row>
        <row r="422">
          <cell r="A422">
            <v>11841</v>
          </cell>
          <cell r="B422">
            <v>4</v>
          </cell>
        </row>
        <row r="423">
          <cell r="A423">
            <v>11842</v>
          </cell>
          <cell r="B423">
            <v>4</v>
          </cell>
        </row>
        <row r="424">
          <cell r="A424">
            <v>11843</v>
          </cell>
          <cell r="B424">
            <v>4</v>
          </cell>
        </row>
        <row r="425">
          <cell r="A425">
            <v>11851</v>
          </cell>
          <cell r="B425">
            <v>4</v>
          </cell>
        </row>
        <row r="426">
          <cell r="A426">
            <v>11852</v>
          </cell>
          <cell r="B426">
            <v>4</v>
          </cell>
        </row>
        <row r="427">
          <cell r="A427">
            <v>11853</v>
          </cell>
          <cell r="B427">
            <v>4</v>
          </cell>
        </row>
        <row r="428">
          <cell r="A428">
            <v>11861</v>
          </cell>
          <cell r="B428">
            <v>4</v>
          </cell>
        </row>
        <row r="429">
          <cell r="A429">
            <v>11862</v>
          </cell>
          <cell r="B429">
            <v>3</v>
          </cell>
        </row>
        <row r="430">
          <cell r="A430">
            <v>11863</v>
          </cell>
          <cell r="B430">
            <v>4</v>
          </cell>
        </row>
        <row r="431">
          <cell r="A431">
            <v>11871</v>
          </cell>
          <cell r="B431">
            <v>4</v>
          </cell>
        </row>
        <row r="432">
          <cell r="A432">
            <v>11872</v>
          </cell>
          <cell r="B432">
            <v>4</v>
          </cell>
        </row>
        <row r="433">
          <cell r="A433">
            <v>11873</v>
          </cell>
          <cell r="B433">
            <v>4</v>
          </cell>
        </row>
        <row r="434">
          <cell r="A434">
            <v>11881</v>
          </cell>
          <cell r="B434">
            <v>4</v>
          </cell>
        </row>
        <row r="435">
          <cell r="A435">
            <v>11882</v>
          </cell>
          <cell r="B435">
            <v>3</v>
          </cell>
        </row>
        <row r="436">
          <cell r="A436">
            <v>11883</v>
          </cell>
          <cell r="B436">
            <v>4</v>
          </cell>
        </row>
        <row r="437">
          <cell r="A437">
            <v>11891</v>
          </cell>
          <cell r="B437">
            <v>4</v>
          </cell>
        </row>
        <row r="438">
          <cell r="A438">
            <v>11892</v>
          </cell>
          <cell r="B438">
            <v>4</v>
          </cell>
        </row>
        <row r="439">
          <cell r="A439">
            <v>11893</v>
          </cell>
          <cell r="B439">
            <v>4</v>
          </cell>
        </row>
        <row r="440">
          <cell r="A440">
            <v>11901</v>
          </cell>
          <cell r="B440">
            <v>4</v>
          </cell>
        </row>
        <row r="441">
          <cell r="A441">
            <v>11902</v>
          </cell>
          <cell r="B441">
            <v>4</v>
          </cell>
        </row>
        <row r="442">
          <cell r="A442">
            <v>11903</v>
          </cell>
          <cell r="B442">
            <v>4</v>
          </cell>
        </row>
        <row r="443">
          <cell r="A443">
            <v>11911</v>
          </cell>
          <cell r="B443">
            <v>4</v>
          </cell>
        </row>
        <row r="444">
          <cell r="A444">
            <v>11912</v>
          </cell>
          <cell r="B444">
            <v>4</v>
          </cell>
        </row>
        <row r="445">
          <cell r="A445">
            <v>11913</v>
          </cell>
          <cell r="B445">
            <v>4</v>
          </cell>
        </row>
        <row r="446">
          <cell r="A446">
            <v>11921</v>
          </cell>
          <cell r="B446">
            <v>4</v>
          </cell>
        </row>
        <row r="447">
          <cell r="A447">
            <v>11922</v>
          </cell>
          <cell r="B447">
            <v>4</v>
          </cell>
        </row>
        <row r="448">
          <cell r="A448">
            <v>11923</v>
          </cell>
          <cell r="B448">
            <v>4</v>
          </cell>
        </row>
        <row r="449">
          <cell r="A449">
            <v>11931</v>
          </cell>
          <cell r="B449">
            <v>3</v>
          </cell>
        </row>
        <row r="450">
          <cell r="A450">
            <v>11932</v>
          </cell>
          <cell r="B450">
            <v>3</v>
          </cell>
        </row>
        <row r="451">
          <cell r="A451">
            <v>11933</v>
          </cell>
          <cell r="B451">
            <v>4</v>
          </cell>
        </row>
        <row r="452">
          <cell r="A452">
            <v>11941</v>
          </cell>
          <cell r="B452">
            <v>3</v>
          </cell>
        </row>
        <row r="453">
          <cell r="A453">
            <v>11942</v>
          </cell>
          <cell r="B453">
            <v>3</v>
          </cell>
        </row>
        <row r="454">
          <cell r="A454">
            <v>11943</v>
          </cell>
          <cell r="B454">
            <v>3</v>
          </cell>
        </row>
        <row r="455">
          <cell r="A455">
            <v>11951</v>
          </cell>
          <cell r="B455">
            <v>4</v>
          </cell>
        </row>
        <row r="456">
          <cell r="A456">
            <v>11952</v>
          </cell>
          <cell r="B456">
            <v>4</v>
          </cell>
        </row>
        <row r="457">
          <cell r="A457">
            <v>11953</v>
          </cell>
          <cell r="B457">
            <v>4</v>
          </cell>
        </row>
        <row r="458">
          <cell r="A458">
            <v>11961</v>
          </cell>
          <cell r="B458">
            <v>4</v>
          </cell>
        </row>
        <row r="459">
          <cell r="A459">
            <v>11962</v>
          </cell>
          <cell r="B459">
            <v>4</v>
          </cell>
        </row>
        <row r="460">
          <cell r="A460">
            <v>11963</v>
          </cell>
          <cell r="B460">
            <v>3</v>
          </cell>
        </row>
        <row r="461">
          <cell r="A461">
            <v>11981</v>
          </cell>
          <cell r="B461">
            <v>4</v>
          </cell>
        </row>
        <row r="462">
          <cell r="A462">
            <v>11982</v>
          </cell>
          <cell r="B462">
            <v>4</v>
          </cell>
        </row>
        <row r="463">
          <cell r="A463">
            <v>11983</v>
          </cell>
          <cell r="B463">
            <v>4</v>
          </cell>
        </row>
        <row r="464">
          <cell r="A464">
            <v>11991</v>
          </cell>
          <cell r="B464">
            <v>2</v>
          </cell>
        </row>
        <row r="465">
          <cell r="A465">
            <v>11992</v>
          </cell>
          <cell r="B465">
            <v>2</v>
          </cell>
        </row>
        <row r="466">
          <cell r="A466">
            <v>11993</v>
          </cell>
          <cell r="B466">
            <v>1</v>
          </cell>
        </row>
        <row r="467">
          <cell r="A467">
            <v>15011</v>
          </cell>
          <cell r="B467">
            <v>4</v>
          </cell>
        </row>
        <row r="468">
          <cell r="A468">
            <v>15012</v>
          </cell>
          <cell r="B468">
            <v>3</v>
          </cell>
        </row>
        <row r="469">
          <cell r="A469">
            <v>15013</v>
          </cell>
          <cell r="B469">
            <v>3</v>
          </cell>
        </row>
        <row r="470">
          <cell r="A470">
            <v>15021</v>
          </cell>
          <cell r="B470">
            <v>4</v>
          </cell>
        </row>
        <row r="471">
          <cell r="A471">
            <v>15022</v>
          </cell>
          <cell r="B471">
            <v>3</v>
          </cell>
        </row>
        <row r="472">
          <cell r="A472">
            <v>15023</v>
          </cell>
          <cell r="B472">
            <v>4</v>
          </cell>
        </row>
        <row r="473">
          <cell r="A473">
            <v>15031</v>
          </cell>
          <cell r="B473">
            <v>4</v>
          </cell>
        </row>
        <row r="474">
          <cell r="A474">
            <v>15032</v>
          </cell>
          <cell r="B474">
            <v>4</v>
          </cell>
        </row>
        <row r="475">
          <cell r="A475">
            <v>15033</v>
          </cell>
          <cell r="B475">
            <v>3</v>
          </cell>
        </row>
        <row r="476">
          <cell r="A476">
            <v>15041</v>
          </cell>
          <cell r="B476">
            <v>4</v>
          </cell>
        </row>
        <row r="477">
          <cell r="A477">
            <v>15042</v>
          </cell>
          <cell r="B477">
            <v>3</v>
          </cell>
        </row>
        <row r="478">
          <cell r="A478">
            <v>15043</v>
          </cell>
          <cell r="B478">
            <v>4</v>
          </cell>
        </row>
        <row r="479">
          <cell r="A479">
            <v>15051</v>
          </cell>
          <cell r="B479">
            <v>4</v>
          </cell>
        </row>
        <row r="480">
          <cell r="A480">
            <v>15052</v>
          </cell>
          <cell r="B480">
            <v>3</v>
          </cell>
        </row>
        <row r="481">
          <cell r="A481">
            <v>15053</v>
          </cell>
          <cell r="B481">
            <v>4</v>
          </cell>
        </row>
        <row r="482">
          <cell r="A482">
            <v>15061</v>
          </cell>
          <cell r="B482">
            <v>2</v>
          </cell>
        </row>
        <row r="483">
          <cell r="A483">
            <v>15062</v>
          </cell>
          <cell r="B483">
            <v>2</v>
          </cell>
        </row>
        <row r="484">
          <cell r="A484">
            <v>15063</v>
          </cell>
          <cell r="B484">
            <v>2</v>
          </cell>
        </row>
        <row r="485">
          <cell r="A485">
            <v>15081</v>
          </cell>
          <cell r="B485">
            <v>4</v>
          </cell>
        </row>
        <row r="486">
          <cell r="A486">
            <v>15082</v>
          </cell>
          <cell r="B486">
            <v>3</v>
          </cell>
        </row>
        <row r="487">
          <cell r="A487">
            <v>15083</v>
          </cell>
          <cell r="B487">
            <v>4</v>
          </cell>
        </row>
        <row r="488">
          <cell r="A488">
            <v>15091</v>
          </cell>
          <cell r="B488">
            <v>4</v>
          </cell>
        </row>
        <row r="489">
          <cell r="A489">
            <v>15092</v>
          </cell>
          <cell r="B489">
            <v>4</v>
          </cell>
        </row>
        <row r="490">
          <cell r="A490">
            <v>15093</v>
          </cell>
          <cell r="B490">
            <v>4</v>
          </cell>
        </row>
        <row r="491">
          <cell r="A491">
            <v>15101</v>
          </cell>
          <cell r="B491">
            <v>4</v>
          </cell>
        </row>
        <row r="492">
          <cell r="A492">
            <v>15102</v>
          </cell>
          <cell r="B492">
            <v>4</v>
          </cell>
        </row>
        <row r="493">
          <cell r="A493">
            <v>15103</v>
          </cell>
          <cell r="B493">
            <v>3</v>
          </cell>
        </row>
        <row r="494">
          <cell r="A494">
            <v>15111</v>
          </cell>
          <cell r="B494">
            <v>4</v>
          </cell>
        </row>
        <row r="495">
          <cell r="A495">
            <v>15112</v>
          </cell>
          <cell r="B495">
            <v>4</v>
          </cell>
        </row>
        <row r="496">
          <cell r="A496">
            <v>15113</v>
          </cell>
          <cell r="B496">
            <v>4</v>
          </cell>
        </row>
        <row r="497">
          <cell r="A497">
            <v>15121</v>
          </cell>
          <cell r="B497">
            <v>4</v>
          </cell>
        </row>
        <row r="498">
          <cell r="A498">
            <v>15122</v>
          </cell>
          <cell r="B498">
            <v>4</v>
          </cell>
        </row>
        <row r="499">
          <cell r="A499">
            <v>15123</v>
          </cell>
          <cell r="B499">
            <v>3</v>
          </cell>
        </row>
        <row r="500">
          <cell r="A500">
            <v>15131</v>
          </cell>
          <cell r="B500">
            <v>4</v>
          </cell>
        </row>
        <row r="501">
          <cell r="A501">
            <v>15132</v>
          </cell>
          <cell r="B501">
            <v>3</v>
          </cell>
        </row>
        <row r="502">
          <cell r="A502">
            <v>15133</v>
          </cell>
          <cell r="B502">
            <v>4</v>
          </cell>
        </row>
        <row r="503">
          <cell r="A503">
            <v>15141</v>
          </cell>
          <cell r="B503">
            <v>4</v>
          </cell>
        </row>
        <row r="504">
          <cell r="A504">
            <v>15142</v>
          </cell>
          <cell r="B504">
            <v>3</v>
          </cell>
        </row>
        <row r="505">
          <cell r="A505">
            <v>15143</v>
          </cell>
          <cell r="B505">
            <v>3</v>
          </cell>
        </row>
        <row r="506">
          <cell r="A506">
            <v>15151</v>
          </cell>
          <cell r="B506">
            <v>3</v>
          </cell>
        </row>
        <row r="507">
          <cell r="A507">
            <v>15152</v>
          </cell>
          <cell r="B507">
            <v>3</v>
          </cell>
        </row>
        <row r="508">
          <cell r="A508">
            <v>15153</v>
          </cell>
          <cell r="B508">
            <v>4</v>
          </cell>
        </row>
        <row r="509">
          <cell r="A509">
            <v>15161</v>
          </cell>
          <cell r="B509">
            <v>3</v>
          </cell>
        </row>
        <row r="510">
          <cell r="A510">
            <v>15162</v>
          </cell>
          <cell r="B510">
            <v>3</v>
          </cell>
        </row>
        <row r="511">
          <cell r="A511">
            <v>15163</v>
          </cell>
          <cell r="B511">
            <v>3</v>
          </cell>
        </row>
        <row r="512">
          <cell r="A512">
            <v>15171</v>
          </cell>
          <cell r="B512">
            <v>4</v>
          </cell>
        </row>
        <row r="513">
          <cell r="A513">
            <v>15172</v>
          </cell>
          <cell r="B513">
            <v>3</v>
          </cell>
        </row>
        <row r="514">
          <cell r="A514">
            <v>15173</v>
          </cell>
          <cell r="B514">
            <v>3</v>
          </cell>
        </row>
        <row r="515">
          <cell r="A515">
            <v>15181</v>
          </cell>
          <cell r="B515">
            <v>2</v>
          </cell>
        </row>
        <row r="516">
          <cell r="A516">
            <v>15182</v>
          </cell>
          <cell r="B516">
            <v>2</v>
          </cell>
        </row>
        <row r="517">
          <cell r="A517">
            <v>15183</v>
          </cell>
          <cell r="B517">
            <v>2</v>
          </cell>
        </row>
        <row r="518">
          <cell r="A518">
            <v>15191</v>
          </cell>
          <cell r="B518">
            <v>4</v>
          </cell>
        </row>
        <row r="519">
          <cell r="A519">
            <v>15192</v>
          </cell>
          <cell r="B519">
            <v>4</v>
          </cell>
        </row>
        <row r="520">
          <cell r="A520">
            <v>15193</v>
          </cell>
          <cell r="B520">
            <v>4</v>
          </cell>
        </row>
        <row r="521">
          <cell r="A521">
            <v>15201</v>
          </cell>
          <cell r="B521">
            <v>3</v>
          </cell>
        </row>
        <row r="522">
          <cell r="A522">
            <v>15202</v>
          </cell>
          <cell r="B522">
            <v>4</v>
          </cell>
        </row>
        <row r="523">
          <cell r="A523">
            <v>15203</v>
          </cell>
          <cell r="B523">
            <v>4</v>
          </cell>
        </row>
        <row r="524">
          <cell r="A524">
            <v>15211</v>
          </cell>
          <cell r="B524">
            <v>4</v>
          </cell>
        </row>
        <row r="525">
          <cell r="A525">
            <v>15212</v>
          </cell>
          <cell r="B525">
            <v>4</v>
          </cell>
        </row>
        <row r="526">
          <cell r="A526">
            <v>15213</v>
          </cell>
          <cell r="B526">
            <v>4</v>
          </cell>
        </row>
        <row r="527">
          <cell r="A527">
            <v>15221</v>
          </cell>
          <cell r="B527">
            <v>2</v>
          </cell>
        </row>
        <row r="528">
          <cell r="A528">
            <v>15222</v>
          </cell>
          <cell r="B528">
            <v>3</v>
          </cell>
        </row>
        <row r="529">
          <cell r="A529">
            <v>15223</v>
          </cell>
          <cell r="B529">
            <v>3</v>
          </cell>
        </row>
        <row r="530">
          <cell r="A530">
            <v>15231</v>
          </cell>
          <cell r="B530">
            <v>4</v>
          </cell>
        </row>
        <row r="531">
          <cell r="A531">
            <v>15232</v>
          </cell>
          <cell r="B531">
            <v>4</v>
          </cell>
        </row>
        <row r="532">
          <cell r="A532">
            <v>15233</v>
          </cell>
          <cell r="B532">
            <v>4</v>
          </cell>
        </row>
        <row r="533">
          <cell r="A533">
            <v>15251</v>
          </cell>
          <cell r="B533">
            <v>4</v>
          </cell>
        </row>
        <row r="534">
          <cell r="A534">
            <v>15252</v>
          </cell>
          <cell r="B534">
            <v>4</v>
          </cell>
        </row>
        <row r="535">
          <cell r="A535">
            <v>15253</v>
          </cell>
          <cell r="B535">
            <v>4</v>
          </cell>
        </row>
        <row r="536">
          <cell r="A536">
            <v>15261</v>
          </cell>
          <cell r="B536">
            <v>4</v>
          </cell>
        </row>
        <row r="537">
          <cell r="A537">
            <v>15262</v>
          </cell>
          <cell r="B537">
            <v>3</v>
          </cell>
        </row>
        <row r="538">
          <cell r="A538">
            <v>15263</v>
          </cell>
          <cell r="B538">
            <v>3</v>
          </cell>
        </row>
        <row r="539">
          <cell r="A539">
            <v>15281</v>
          </cell>
          <cell r="B539">
            <v>4</v>
          </cell>
        </row>
        <row r="540">
          <cell r="A540">
            <v>15282</v>
          </cell>
          <cell r="B540">
            <v>4</v>
          </cell>
        </row>
        <row r="541">
          <cell r="A541">
            <v>15283</v>
          </cell>
          <cell r="B541">
            <v>3</v>
          </cell>
        </row>
        <row r="542">
          <cell r="A542">
            <v>15291</v>
          </cell>
          <cell r="B542">
            <v>3</v>
          </cell>
        </row>
        <row r="543">
          <cell r="A543">
            <v>15292</v>
          </cell>
          <cell r="B543">
            <v>4</v>
          </cell>
        </row>
        <row r="544">
          <cell r="A544">
            <v>15293</v>
          </cell>
          <cell r="B544">
            <v>4</v>
          </cell>
        </row>
        <row r="545">
          <cell r="A545">
            <v>15301</v>
          </cell>
          <cell r="B545">
            <v>4</v>
          </cell>
        </row>
        <row r="546">
          <cell r="A546">
            <v>15302</v>
          </cell>
          <cell r="B546">
            <v>3</v>
          </cell>
        </row>
        <row r="547">
          <cell r="A547">
            <v>15303</v>
          </cell>
          <cell r="B547">
            <v>4</v>
          </cell>
        </row>
        <row r="548">
          <cell r="A548">
            <v>15311</v>
          </cell>
          <cell r="B548">
            <v>4</v>
          </cell>
        </row>
        <row r="549">
          <cell r="A549">
            <v>15312</v>
          </cell>
          <cell r="B549">
            <v>3</v>
          </cell>
        </row>
        <row r="550">
          <cell r="A550">
            <v>15313</v>
          </cell>
          <cell r="B550">
            <v>4</v>
          </cell>
        </row>
        <row r="551">
          <cell r="A551">
            <v>15321</v>
          </cell>
          <cell r="B551">
            <v>4</v>
          </cell>
        </row>
        <row r="552">
          <cell r="A552">
            <v>15322</v>
          </cell>
          <cell r="B552">
            <v>4</v>
          </cell>
        </row>
        <row r="553">
          <cell r="A553">
            <v>15323</v>
          </cell>
          <cell r="B553">
            <v>4</v>
          </cell>
        </row>
        <row r="554">
          <cell r="A554">
            <v>15331</v>
          </cell>
          <cell r="B554">
            <v>4</v>
          </cell>
        </row>
        <row r="555">
          <cell r="A555">
            <v>15332</v>
          </cell>
          <cell r="B555">
            <v>4</v>
          </cell>
        </row>
        <row r="556">
          <cell r="A556">
            <v>15333</v>
          </cell>
          <cell r="B556">
            <v>4</v>
          </cell>
        </row>
        <row r="557">
          <cell r="A557">
            <v>15341</v>
          </cell>
          <cell r="B557">
            <v>3</v>
          </cell>
        </row>
        <row r="558">
          <cell r="A558">
            <v>15342</v>
          </cell>
          <cell r="B558">
            <v>4</v>
          </cell>
        </row>
        <row r="559">
          <cell r="A559">
            <v>15343</v>
          </cell>
          <cell r="B559">
            <v>4</v>
          </cell>
        </row>
        <row r="560">
          <cell r="A560">
            <v>15351</v>
          </cell>
          <cell r="B560">
            <v>4</v>
          </cell>
        </row>
        <row r="561">
          <cell r="A561">
            <v>15352</v>
          </cell>
          <cell r="B561">
            <v>4</v>
          </cell>
        </row>
        <row r="562">
          <cell r="A562">
            <v>15353</v>
          </cell>
          <cell r="B562">
            <v>4</v>
          </cell>
        </row>
        <row r="563">
          <cell r="A563">
            <v>15361</v>
          </cell>
          <cell r="B563">
            <v>3</v>
          </cell>
        </row>
        <row r="564">
          <cell r="A564">
            <v>15362</v>
          </cell>
          <cell r="B564">
            <v>3</v>
          </cell>
        </row>
        <row r="565">
          <cell r="A565">
            <v>15363</v>
          </cell>
          <cell r="B565">
            <v>3</v>
          </cell>
        </row>
        <row r="566">
          <cell r="A566">
            <v>15371</v>
          </cell>
          <cell r="B566">
            <v>4</v>
          </cell>
        </row>
        <row r="567">
          <cell r="A567">
            <v>15372</v>
          </cell>
          <cell r="B567">
            <v>4</v>
          </cell>
        </row>
        <row r="568">
          <cell r="A568">
            <v>15373</v>
          </cell>
          <cell r="B568">
            <v>3</v>
          </cell>
        </row>
        <row r="569">
          <cell r="A569">
            <v>15381</v>
          </cell>
          <cell r="B569">
            <v>4</v>
          </cell>
        </row>
        <row r="570">
          <cell r="A570">
            <v>15382</v>
          </cell>
          <cell r="B570">
            <v>4</v>
          </cell>
        </row>
        <row r="571">
          <cell r="A571">
            <v>15383</v>
          </cell>
          <cell r="B571">
            <v>3</v>
          </cell>
        </row>
        <row r="572">
          <cell r="A572">
            <v>15391</v>
          </cell>
          <cell r="B572">
            <v>4</v>
          </cell>
        </row>
        <row r="573">
          <cell r="A573">
            <v>15392</v>
          </cell>
          <cell r="B573">
            <v>3</v>
          </cell>
        </row>
        <row r="574">
          <cell r="A574">
            <v>15393</v>
          </cell>
          <cell r="B574">
            <v>4</v>
          </cell>
        </row>
        <row r="575">
          <cell r="A575">
            <v>15401</v>
          </cell>
          <cell r="B575">
            <v>4</v>
          </cell>
        </row>
        <row r="576">
          <cell r="A576">
            <v>15402</v>
          </cell>
          <cell r="B576">
            <v>4</v>
          </cell>
        </row>
        <row r="577">
          <cell r="A577">
            <v>15403</v>
          </cell>
          <cell r="B577">
            <v>4</v>
          </cell>
        </row>
        <row r="578">
          <cell r="A578">
            <v>15441</v>
          </cell>
          <cell r="B578">
            <v>4</v>
          </cell>
        </row>
        <row r="579">
          <cell r="A579">
            <v>15442</v>
          </cell>
          <cell r="B579">
            <v>4</v>
          </cell>
        </row>
        <row r="580">
          <cell r="A580">
            <v>15443</v>
          </cell>
          <cell r="B580">
            <v>4</v>
          </cell>
        </row>
        <row r="581">
          <cell r="A581">
            <v>15451</v>
          </cell>
          <cell r="B581">
            <v>4</v>
          </cell>
        </row>
        <row r="582">
          <cell r="A582">
            <v>15452</v>
          </cell>
          <cell r="B582">
            <v>3</v>
          </cell>
        </row>
        <row r="583">
          <cell r="A583">
            <v>15453</v>
          </cell>
          <cell r="B583">
            <v>3</v>
          </cell>
        </row>
        <row r="584">
          <cell r="A584">
            <v>15461</v>
          </cell>
          <cell r="B584">
            <v>3</v>
          </cell>
        </row>
        <row r="585">
          <cell r="A585">
            <v>15462</v>
          </cell>
          <cell r="B585">
            <v>4</v>
          </cell>
        </row>
        <row r="586">
          <cell r="A586">
            <v>15463</v>
          </cell>
          <cell r="B586">
            <v>4</v>
          </cell>
        </row>
        <row r="587">
          <cell r="A587">
            <v>15471</v>
          </cell>
          <cell r="B587">
            <v>4</v>
          </cell>
        </row>
        <row r="588">
          <cell r="A588">
            <v>15472</v>
          </cell>
          <cell r="B588">
            <v>3</v>
          </cell>
        </row>
        <row r="589">
          <cell r="A589">
            <v>15473</v>
          </cell>
          <cell r="B589">
            <v>3</v>
          </cell>
        </row>
        <row r="590">
          <cell r="A590">
            <v>15501</v>
          </cell>
          <cell r="B590">
            <v>3</v>
          </cell>
        </row>
        <row r="591">
          <cell r="A591">
            <v>15502</v>
          </cell>
          <cell r="B591">
            <v>3</v>
          </cell>
        </row>
        <row r="592">
          <cell r="A592">
            <v>15503</v>
          </cell>
          <cell r="B592">
            <v>4</v>
          </cell>
        </row>
        <row r="593">
          <cell r="A593">
            <v>15511</v>
          </cell>
          <cell r="B593">
            <v>4</v>
          </cell>
        </row>
        <row r="594">
          <cell r="A594">
            <v>15512</v>
          </cell>
          <cell r="B594">
            <v>4</v>
          </cell>
        </row>
        <row r="595">
          <cell r="A595">
            <v>15513</v>
          </cell>
          <cell r="B595">
            <v>4</v>
          </cell>
        </row>
        <row r="596">
          <cell r="A596">
            <v>15521</v>
          </cell>
          <cell r="B596">
            <v>4</v>
          </cell>
        </row>
        <row r="597">
          <cell r="A597">
            <v>15522</v>
          </cell>
          <cell r="B597">
            <v>4</v>
          </cell>
        </row>
        <row r="598">
          <cell r="A598">
            <v>15523</v>
          </cell>
          <cell r="B598">
            <v>3</v>
          </cell>
        </row>
        <row r="599">
          <cell r="A599">
            <v>15531</v>
          </cell>
          <cell r="B599">
            <v>4</v>
          </cell>
        </row>
        <row r="600">
          <cell r="A600">
            <v>15532</v>
          </cell>
          <cell r="B600">
            <v>3</v>
          </cell>
        </row>
        <row r="601">
          <cell r="A601">
            <v>15533</v>
          </cell>
          <cell r="B601">
            <v>4</v>
          </cell>
        </row>
        <row r="602">
          <cell r="A602">
            <v>15541</v>
          </cell>
          <cell r="B602">
            <v>3</v>
          </cell>
        </row>
        <row r="603">
          <cell r="A603">
            <v>15542</v>
          </cell>
          <cell r="B603">
            <v>3</v>
          </cell>
        </row>
        <row r="604">
          <cell r="A604">
            <v>15543</v>
          </cell>
          <cell r="B604">
            <v>4</v>
          </cell>
        </row>
        <row r="605">
          <cell r="A605">
            <v>15551</v>
          </cell>
          <cell r="B605">
            <v>4</v>
          </cell>
        </row>
        <row r="606">
          <cell r="A606">
            <v>15552</v>
          </cell>
          <cell r="B606">
            <v>3</v>
          </cell>
        </row>
        <row r="607">
          <cell r="A607">
            <v>15553</v>
          </cell>
          <cell r="B607">
            <v>4</v>
          </cell>
        </row>
        <row r="608">
          <cell r="A608">
            <v>15561</v>
          </cell>
          <cell r="B608">
            <v>4</v>
          </cell>
        </row>
        <row r="609">
          <cell r="A609">
            <v>15562</v>
          </cell>
          <cell r="B609">
            <v>4</v>
          </cell>
        </row>
        <row r="610">
          <cell r="A610">
            <v>15563</v>
          </cell>
          <cell r="B610">
            <v>4</v>
          </cell>
        </row>
        <row r="611">
          <cell r="A611">
            <v>15571</v>
          </cell>
          <cell r="B611">
            <v>3</v>
          </cell>
        </row>
        <row r="612">
          <cell r="A612">
            <v>15572</v>
          </cell>
          <cell r="B612">
            <v>3</v>
          </cell>
        </row>
        <row r="613">
          <cell r="A613">
            <v>15573</v>
          </cell>
          <cell r="B613">
            <v>3</v>
          </cell>
        </row>
        <row r="614">
          <cell r="A614">
            <v>15581</v>
          </cell>
          <cell r="B614">
            <v>2</v>
          </cell>
        </row>
        <row r="615">
          <cell r="A615">
            <v>15582</v>
          </cell>
          <cell r="B615">
            <v>2</v>
          </cell>
        </row>
        <row r="616">
          <cell r="A616">
            <v>15583</v>
          </cell>
          <cell r="B616">
            <v>2</v>
          </cell>
        </row>
        <row r="617">
          <cell r="A617">
            <v>15591</v>
          </cell>
          <cell r="B617">
            <v>3</v>
          </cell>
        </row>
        <row r="618">
          <cell r="A618">
            <v>15592</v>
          </cell>
          <cell r="B618">
            <v>2</v>
          </cell>
        </row>
        <row r="619">
          <cell r="A619">
            <v>15593</v>
          </cell>
          <cell r="B619">
            <v>3</v>
          </cell>
        </row>
        <row r="620">
          <cell r="A620">
            <v>15601</v>
          </cell>
          <cell r="B620">
            <v>4</v>
          </cell>
        </row>
        <row r="621">
          <cell r="A621">
            <v>15602</v>
          </cell>
          <cell r="B621">
            <v>3</v>
          </cell>
        </row>
        <row r="622">
          <cell r="A622">
            <v>15603</v>
          </cell>
          <cell r="B622">
            <v>3</v>
          </cell>
        </row>
        <row r="623">
          <cell r="A623">
            <v>15611</v>
          </cell>
          <cell r="B623">
            <v>2</v>
          </cell>
        </row>
        <row r="624">
          <cell r="A624">
            <v>15612</v>
          </cell>
          <cell r="B624">
            <v>2</v>
          </cell>
        </row>
        <row r="625">
          <cell r="A625">
            <v>15613</v>
          </cell>
          <cell r="B625">
            <v>2</v>
          </cell>
        </row>
        <row r="626">
          <cell r="A626">
            <v>15621</v>
          </cell>
          <cell r="B626">
            <v>4</v>
          </cell>
        </row>
        <row r="627">
          <cell r="A627">
            <v>15622</v>
          </cell>
          <cell r="B627">
            <v>4</v>
          </cell>
        </row>
        <row r="628">
          <cell r="A628">
            <v>15623</v>
          </cell>
          <cell r="B628">
            <v>3</v>
          </cell>
        </row>
        <row r="629">
          <cell r="A629">
            <v>15641</v>
          </cell>
          <cell r="B629">
            <v>4</v>
          </cell>
        </row>
        <row r="630">
          <cell r="A630">
            <v>15642</v>
          </cell>
          <cell r="B630">
            <v>3</v>
          </cell>
        </row>
        <row r="631">
          <cell r="A631">
            <v>15643</v>
          </cell>
          <cell r="B631">
            <v>3</v>
          </cell>
        </row>
        <row r="632">
          <cell r="A632">
            <v>15651</v>
          </cell>
          <cell r="B632">
            <v>4</v>
          </cell>
        </row>
        <row r="633">
          <cell r="A633">
            <v>15652</v>
          </cell>
          <cell r="B633">
            <v>4</v>
          </cell>
        </row>
        <row r="634">
          <cell r="A634">
            <v>15653</v>
          </cell>
          <cell r="B634">
            <v>4</v>
          </cell>
        </row>
        <row r="635">
          <cell r="A635">
            <v>15661</v>
          </cell>
          <cell r="B635">
            <v>4</v>
          </cell>
        </row>
        <row r="636">
          <cell r="A636">
            <v>15662</v>
          </cell>
          <cell r="B636">
            <v>4</v>
          </cell>
        </row>
        <row r="637">
          <cell r="A637">
            <v>15663</v>
          </cell>
          <cell r="B637">
            <v>4</v>
          </cell>
        </row>
        <row r="638">
          <cell r="A638">
            <v>15711</v>
          </cell>
          <cell r="B638">
            <v>4</v>
          </cell>
        </row>
        <row r="639">
          <cell r="A639">
            <v>15712</v>
          </cell>
          <cell r="B639">
            <v>4</v>
          </cell>
        </row>
        <row r="640">
          <cell r="A640">
            <v>15713</v>
          </cell>
          <cell r="B640">
            <v>4</v>
          </cell>
        </row>
        <row r="641">
          <cell r="A641">
            <v>15841</v>
          </cell>
          <cell r="B641">
            <v>4</v>
          </cell>
        </row>
        <row r="642">
          <cell r="A642">
            <v>15842</v>
          </cell>
          <cell r="B642">
            <v>4</v>
          </cell>
        </row>
        <row r="643">
          <cell r="A643">
            <v>15843</v>
          </cell>
          <cell r="B643">
            <v>4</v>
          </cell>
        </row>
        <row r="649">
          <cell r="A649" t="str">
            <v>Cell_Id</v>
          </cell>
          <cell r="B649" t="str">
            <v>Conf</v>
          </cell>
        </row>
        <row r="650">
          <cell r="A650" t="e">
            <v>#REF!</v>
          </cell>
          <cell r="B650">
            <v>2</v>
          </cell>
        </row>
        <row r="651">
          <cell r="A651" t="e">
            <v>#REF!</v>
          </cell>
          <cell r="B651">
            <v>2</v>
          </cell>
        </row>
        <row r="652">
          <cell r="A652" t="e">
            <v>#REF!</v>
          </cell>
          <cell r="B652">
            <v>2</v>
          </cell>
        </row>
        <row r="654">
          <cell r="A654" t="e">
            <v>#REF!</v>
          </cell>
          <cell r="B654">
            <v>12</v>
          </cell>
        </row>
        <row r="656">
          <cell r="A656" t="e">
            <v>#REF!</v>
          </cell>
        </row>
        <row r="658">
          <cell r="A658" t="e">
            <v>#REF!</v>
          </cell>
        </row>
        <row r="660">
          <cell r="A660" t="e">
            <v>#REF!</v>
          </cell>
        </row>
      </sheetData>
      <sheetData sheetId="4"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ctors"/>
      <sheetName val="IO LIST"/>
      <sheetName val="BMS-Pri"/>
      <sheetName val="Recommended Spares"/>
      <sheetName val="TBAL9697 -group wise  sdpl"/>
      <sheetName val="Civil Works"/>
      <sheetName val="Name List"/>
      <sheetName val="Servers"/>
      <sheetName val="Sheet3"/>
      <sheetName val="p&amp;m"/>
      <sheetName val="IO_LIST"/>
      <sheetName val="Recommended_Spares"/>
      <sheetName val="IO_LIST1"/>
      <sheetName val="Recommended_Spares1"/>
      <sheetName val="TBAL9697_-group_wise__sdpl"/>
      <sheetName val="Civil_Works"/>
      <sheetName val="Name_List"/>
      <sheetName val="VCH-SLC"/>
      <sheetName val="Supplier"/>
      <sheetName val="Input"/>
      <sheetName val="Pay_Sep06"/>
      <sheetName val="IO_LIST2"/>
      <sheetName val="Recommended_Spares2"/>
      <sheetName val="TBAL9697_-group_wise__sdpl1"/>
      <sheetName val="Civil_Works1"/>
      <sheetName val="Name_List1"/>
      <sheetName val="Costing"/>
      <sheetName val="Sheet1"/>
      <sheetName val="s"/>
      <sheetName val="Pacakges split"/>
      <sheetName val="gen"/>
      <sheetName val="Basement Budget"/>
      <sheetName val=""/>
      <sheetName val="List"/>
      <sheetName val="cox"/>
      <sheetName val="cox (2)"/>
      <sheetName val="kings"/>
      <sheetName val="kings (2)"/>
      <sheetName val="Pure Liquid"/>
      <sheetName val="Mitsu"/>
      <sheetName val="Citibank"/>
      <sheetName val="Citibank (2)"/>
      <sheetName val="TCS"/>
      <sheetName val="TCS-REV"/>
      <sheetName val="VSNL"/>
      <sheetName val="VSNL (2)"/>
      <sheetName val="Raheja"/>
      <sheetName val="EMI-548"/>
      <sheetName val="EMI-057"/>
      <sheetName val="EMI-564"/>
      <sheetName val="Barber"/>
      <sheetName val="Cherry"/>
      <sheetName val="Airfreight"/>
      <sheetName val="I.T.C"/>
      <sheetName val="ITC(R-1)"/>
      <sheetName val="Vinod"/>
      <sheetName val="Ruby"/>
      <sheetName val="Ruby (2)"/>
      <sheetName val="Ruby (3)"/>
      <sheetName val="Ruby-191"/>
      <sheetName val="Ruby-286"/>
      <sheetName val="Ruby-416"/>
      <sheetName val="Ruby-231"/>
      <sheetName val="Sona-VSNL"/>
      <sheetName val="IN-VSNL"/>
      <sheetName val="ZYLOG"/>
      <sheetName val="Stenco"/>
      <sheetName val="Signa"/>
      <sheetName val="Spazzio"/>
      <sheetName val="Asian"/>
      <sheetName val="Asian (2)"/>
      <sheetName val="Airport"/>
      <sheetName val="Escorts-621"/>
      <sheetName val="Escorts-621 (R1)"/>
      <sheetName val="Escorts-(031)"/>
      <sheetName val="Escorts-(37)"/>
      <sheetName val="Escorts-(37-1)"/>
      <sheetName val="Escorts-194"/>
      <sheetName val="Escorts-621 (R2)"/>
      <sheetName val="Escorts-189"/>
      <sheetName val="Escorts-189 (R1)"/>
      <sheetName val="Escorts-189 (R2)"/>
      <sheetName val="Escorts-189 (R3)"/>
      <sheetName val="J.C PENNY"/>
      <sheetName val="J.C PENNY (2)"/>
      <sheetName val="J.C P(A)(R-1)"/>
      <sheetName val="J.C P(A)(R-2)"/>
      <sheetName val="J.C P(B)(R-2)"/>
      <sheetName val="J.C P(A)(R-3)"/>
      <sheetName val="J.C P(B)(R-3)"/>
      <sheetName val="metamorphosis"/>
      <sheetName val="sanjay"/>
      <sheetName val="BNP"/>
      <sheetName val="GUJRAT"/>
      <sheetName val="GUJRAT (2)"/>
      <sheetName val="Jaiprakash"/>
      <sheetName val="Jindal"/>
      <sheetName val="Policy"/>
      <sheetName val="parker"/>
      <sheetName val="Goldstone"/>
      <sheetName val="Eternity"/>
      <sheetName val="NDDB"/>
      <sheetName val="NDDB (2)"/>
      <sheetName val="NDDB (3)"/>
      <sheetName val="NDDB (4)"/>
      <sheetName val="GAS"/>
      <sheetName val="PCRA"/>
      <sheetName val="time"/>
      <sheetName val="purple"/>
      <sheetName val="Gherzi"/>
      <sheetName val="Ruby (4)"/>
      <sheetName val="pall"/>
      <sheetName val="pall (2)"/>
      <sheetName val="pall (3)"/>
      <sheetName val="pall (4)"/>
      <sheetName val="pall (5)"/>
      <sheetName val="pall (6)"/>
      <sheetName val="pall (7)"/>
      <sheetName val="pall (8)"/>
      <sheetName val="pall (9)"/>
      <sheetName val="pall (033)"/>
      <sheetName val="PALL-113"/>
      <sheetName val="PALL-113 (R1)"/>
      <sheetName val="PALL-230"/>
      <sheetName val="PALL-256"/>
      <sheetName val="pall-291"/>
      <sheetName val="Data sheet"/>
      <sheetName val="Fin Sum"/>
      <sheetName val="Summary year Plan"/>
      <sheetName val="Civil Boq"/>
      <sheetName val="Package split - Cost"/>
      <sheetName val="Fill this out first..."/>
      <sheetName val="Digestion"/>
      <sheetName val="Discount"/>
      <sheetName val="COMP"/>
      <sheetName val="ducting"/>
      <sheetName val="Structure Bills Qty"/>
      <sheetName val="Break up Sheet"/>
      <sheetName val="col-reinft1"/>
      <sheetName val="d_m_yy"/>
      <sheetName val="d_m_yy__x0013__$-1010000_d_m_yyyy__x001e__$"/>
      <sheetName val="Consolidated"/>
      <sheetName val="Summary_Bank"/>
      <sheetName val="Per Unit"/>
      <sheetName val="Window"/>
      <sheetName val="Mantri A"/>
      <sheetName val="key dates"/>
      <sheetName val="Actuals"/>
      <sheetName val="Formulas"/>
      <sheetName val="Design"/>
      <sheetName val="13. Steel - Ratio"/>
      <sheetName val="cubes_M20"/>
      <sheetName val="BOQ-Civil"/>
      <sheetName val="Works - Quote Sheet"/>
      <sheetName val="BOQ"/>
      <sheetName val="Build-up"/>
      <sheetName val="analysis"/>
      <sheetName val="PRECAST lightconc-II"/>
      <sheetName val="Config"/>
      <sheetName val="Break Dw"/>
      <sheetName val="[Offer.xls][Offer.xls]d/m/yy?_x0013_["/>
      <sheetName val="[Offer.xls][Offer.xls]d/m/yy_x0000__x0013_["/>
      <sheetName val="Item- Compact"/>
      <sheetName val="Driveway Beams"/>
      <sheetName val="RA"/>
      <sheetName val="Labour"/>
      <sheetName val="VAV"/>
      <sheetName val="Offer"/>
      <sheetName val="Mat_Cost"/>
      <sheetName val="calcul"/>
      <sheetName val="COP Final"/>
      <sheetName val="Det_Des"/>
      <sheetName val="Rates Basic"/>
      <sheetName val="Cashflow projection"/>
      <sheetName val="Components"/>
      <sheetName val="Assumptions"/>
      <sheetName val="Lookup"/>
      <sheetName val="DJC"/>
      <sheetName val="Controls"/>
      <sheetName val="inWords"/>
      <sheetName val="zone-8"/>
      <sheetName val="MHNO_LEV"/>
      <sheetName val="Z1_DATA"/>
      <sheetName val="Parameter"/>
      <sheetName val="1_Project_Profile"/>
      <sheetName val="loads at base of pier"/>
      <sheetName val="Assmpns"/>
      <sheetName val="d_m_yy__x005f_x0013__$-1010000_d_m_yy"/>
      <sheetName val="d_m_yy_x005f_x0000__x005f_x0013__$-1010000_"/>
      <sheetName val="SPILL OVER"/>
      <sheetName val="17"/>
      <sheetName val="Measurment"/>
      <sheetName val="AOR"/>
      <sheetName val="csdim"/>
      <sheetName val="cdsload"/>
      <sheetName val="chsload"/>
      <sheetName val="CLAMP"/>
      <sheetName val="cvsload"/>
      <sheetName val="pipe"/>
      <sheetName val="Rate analysis"/>
      <sheetName val="CIVIL RATES"/>
      <sheetName val="sept-plan"/>
      <sheetName val="TEXT"/>
      <sheetName val="Sensitivity"/>
      <sheetName val="2.civil-RA"/>
      <sheetName val="coa_ramco_168"/>
      <sheetName val="d_m_yy__x0013__$-1010000_d_m_yy"/>
      <sheetName val="d_m_yy_x0000__x0013__$-1010000_"/>
      <sheetName val="Staff Acco."/>
      <sheetName val="Door"/>
      <sheetName val="Sheet4"/>
      <sheetName val="C-12"/>
      <sheetName val="labour rates"/>
      <sheetName val="환율"/>
      <sheetName val="IO_LIST3"/>
      <sheetName val="Recommended_Spares3"/>
      <sheetName val="Name_List2"/>
      <sheetName val="Civil_Works2"/>
      <sheetName val="Pacakges_split"/>
      <sheetName val="TBAL9697_-group_wise__sdpl2"/>
      <sheetName val="cox_(2)"/>
      <sheetName val="kings_(2)"/>
      <sheetName val="Pure_Liquid"/>
      <sheetName val="Citibank_(2)"/>
      <sheetName val="VSNL_(2)"/>
      <sheetName val="I_T_C"/>
      <sheetName val="Ruby_(2)"/>
      <sheetName val="Ruby_(3)"/>
      <sheetName val="Asian_(2)"/>
      <sheetName val="Escorts-621_(R1)"/>
      <sheetName val="Escorts-621_(R2)"/>
      <sheetName val="Escorts-189_(R1)"/>
      <sheetName val="Escorts-189_(R2)"/>
      <sheetName val="Escorts-189_(R3)"/>
      <sheetName val="J_C_PENNY"/>
      <sheetName val="J_C_PENNY_(2)"/>
      <sheetName val="J_C_P(A)(R-1)"/>
      <sheetName val="J_C_P(A)(R-2)"/>
      <sheetName val="J_C_P(B)(R-2)"/>
      <sheetName val="J_C_P(A)(R-3)"/>
      <sheetName val="J_C_P(B)(R-3)"/>
      <sheetName val="GUJRAT_(2)"/>
      <sheetName val="NDDB_(2)"/>
      <sheetName val="NDDB_(3)"/>
      <sheetName val="NDDB_(4)"/>
      <sheetName val="Ruby_(4)"/>
      <sheetName val="pall_(2)"/>
      <sheetName val="pall_(3)"/>
      <sheetName val="pall_(4)"/>
      <sheetName val="pall_(5)"/>
      <sheetName val="pall_(6)"/>
      <sheetName val="pall_(7)"/>
      <sheetName val="pall_(8)"/>
      <sheetName val="pall_(9)"/>
      <sheetName val="pall_(033)"/>
      <sheetName val="PALL-113_(R1)"/>
      <sheetName val="Data_sheet"/>
      <sheetName val="Fin_Sum"/>
      <sheetName val="Summary_year_Plan"/>
      <sheetName val="Civil_Boq"/>
      <sheetName val="Package_split_-_Cost"/>
      <sheetName val="Fill_this_out_first___"/>
      <sheetName val="Structure_Bills_Qty"/>
      <sheetName val="Break_up_Sheet"/>
      <sheetName val="Basement_Budget"/>
      <sheetName val="Per_Unit"/>
      <sheetName val="Mantri_A"/>
      <sheetName val="key_dates"/>
      <sheetName val="13__Steel_-_Ratio"/>
      <sheetName val="Works_-_Quote_Sheet"/>
      <sheetName val="PRECAST_lightconc-II"/>
      <sheetName val="Break_Dw"/>
      <sheetName val="[Offer.xls][Offer.xls]d/m/yy?[$"/>
      <sheetName val="[Offer.xls][Offer.xls]d/m/yy[$-"/>
      <sheetName val="d_m_yy__$-1010000_d_m_yyyy__$"/>
      <sheetName val="Item-_Compact"/>
      <sheetName val="Driveway_Beams"/>
      <sheetName val="COP_Final"/>
      <sheetName val="loads_at_base_of_pier"/>
      <sheetName val="IO_LIST5"/>
      <sheetName val="Recommended_Spares5"/>
      <sheetName val="Name_List4"/>
      <sheetName val="Civil_Works4"/>
      <sheetName val="Pacakges_split2"/>
      <sheetName val="TBAL9697_-group_wise__sdpl4"/>
      <sheetName val="cox_(2)2"/>
      <sheetName val="kings_(2)2"/>
      <sheetName val="Pure_Liquid2"/>
      <sheetName val="Citibank_(2)2"/>
      <sheetName val="VSNL_(2)2"/>
      <sheetName val="I_T_C2"/>
      <sheetName val="Ruby_(2)2"/>
      <sheetName val="Ruby_(3)2"/>
      <sheetName val="Asian_(2)2"/>
      <sheetName val="Escorts-621_(R1)2"/>
      <sheetName val="Escorts-621_(R2)2"/>
      <sheetName val="Escorts-189_(R1)2"/>
      <sheetName val="Escorts-189_(R2)2"/>
      <sheetName val="Escorts-189_(R3)2"/>
      <sheetName val="J_C_PENNY2"/>
      <sheetName val="J_C_PENNY_(2)2"/>
      <sheetName val="J_C_P(A)(R-1)2"/>
      <sheetName val="J_C_P(A)(R-2)2"/>
      <sheetName val="J_C_P(B)(R-2)2"/>
      <sheetName val="J_C_P(A)(R-3)2"/>
      <sheetName val="J_C_P(B)(R-3)2"/>
      <sheetName val="GUJRAT_(2)2"/>
      <sheetName val="NDDB_(2)2"/>
      <sheetName val="NDDB_(3)2"/>
      <sheetName val="NDDB_(4)2"/>
      <sheetName val="Ruby_(4)2"/>
      <sheetName val="pall_(2)2"/>
      <sheetName val="pall_(3)2"/>
      <sheetName val="pall_(4)2"/>
      <sheetName val="pall_(5)2"/>
      <sheetName val="pall_(6)2"/>
      <sheetName val="pall_(7)2"/>
      <sheetName val="pall_(8)2"/>
      <sheetName val="pall_(9)2"/>
      <sheetName val="pall_(033)2"/>
      <sheetName val="PALL-113_(R1)2"/>
      <sheetName val="Data_sheet2"/>
      <sheetName val="Fin_Sum2"/>
      <sheetName val="Summary_year_Plan2"/>
      <sheetName val="Civil_Boq2"/>
      <sheetName val="Package_split_-_Cost2"/>
      <sheetName val="Fill_this_out_first___2"/>
      <sheetName val="Structure_Bills_Qty2"/>
      <sheetName val="Break_up_Sheet2"/>
      <sheetName val="Basement_Budget2"/>
      <sheetName val="Per_Unit2"/>
      <sheetName val="Mantri_A2"/>
      <sheetName val="key_dates2"/>
      <sheetName val="13__Steel_-_Ratio2"/>
      <sheetName val="Works_-_Quote_Sheet2"/>
      <sheetName val="PRECAST_lightconc-II2"/>
      <sheetName val="Break_Dw2"/>
      <sheetName val="Item-_Compact2"/>
      <sheetName val="Driveway_Beams2"/>
      <sheetName val="COP_Final2"/>
      <sheetName val="loads_at_base_of_pier2"/>
      <sheetName val="IO_LIST4"/>
      <sheetName val="Recommended_Spares4"/>
      <sheetName val="Name_List3"/>
      <sheetName val="Civil_Works3"/>
      <sheetName val="Pacakges_split1"/>
      <sheetName val="TBAL9697_-group_wise__sdpl3"/>
      <sheetName val="cox_(2)1"/>
      <sheetName val="kings_(2)1"/>
      <sheetName val="Pure_Liquid1"/>
      <sheetName val="Citibank_(2)1"/>
      <sheetName val="VSNL_(2)1"/>
      <sheetName val="I_T_C1"/>
      <sheetName val="Ruby_(2)1"/>
      <sheetName val="Ruby_(3)1"/>
      <sheetName val="Asian_(2)1"/>
      <sheetName val="Escorts-621_(R1)1"/>
      <sheetName val="Escorts-621_(R2)1"/>
      <sheetName val="Escorts-189_(R1)1"/>
      <sheetName val="Escorts-189_(R2)1"/>
      <sheetName val="Escorts-189_(R3)1"/>
      <sheetName val="J_C_PENNY1"/>
      <sheetName val="J_C_PENNY_(2)1"/>
      <sheetName val="J_C_P(A)(R-1)1"/>
      <sheetName val="J_C_P(A)(R-2)1"/>
      <sheetName val="J_C_P(B)(R-2)1"/>
      <sheetName val="J_C_P(A)(R-3)1"/>
      <sheetName val="J_C_P(B)(R-3)1"/>
      <sheetName val="GUJRAT_(2)1"/>
      <sheetName val="NDDB_(2)1"/>
      <sheetName val="NDDB_(3)1"/>
      <sheetName val="NDDB_(4)1"/>
      <sheetName val="Ruby_(4)1"/>
      <sheetName val="pall_(2)1"/>
      <sheetName val="pall_(3)1"/>
      <sheetName val="pall_(4)1"/>
      <sheetName val="pall_(5)1"/>
      <sheetName val="pall_(6)1"/>
      <sheetName val="pall_(7)1"/>
      <sheetName val="pall_(8)1"/>
      <sheetName val="pall_(9)1"/>
      <sheetName val="pall_(033)1"/>
      <sheetName val="PALL-113_(R1)1"/>
      <sheetName val="Data_sheet1"/>
      <sheetName val="Fin_Sum1"/>
      <sheetName val="Summary_year_Plan1"/>
      <sheetName val="Civil_Boq1"/>
      <sheetName val="Package_split_-_Cost1"/>
      <sheetName val="Fill_this_out_first___1"/>
      <sheetName val="Structure_Bills_Qty1"/>
      <sheetName val="Break_up_Sheet1"/>
      <sheetName val="Basement_Budget1"/>
      <sheetName val="Per_Unit1"/>
      <sheetName val="Mantri_A1"/>
      <sheetName val="key_dates1"/>
      <sheetName val="13__Steel_-_Ratio1"/>
      <sheetName val="Works_-_Quote_Sheet1"/>
      <sheetName val="PRECAST_lightconc-II1"/>
      <sheetName val="Break_Dw1"/>
      <sheetName val="Item-_Compact1"/>
      <sheetName val="Driveway_Beams1"/>
      <sheetName val="COP_Final1"/>
      <sheetName val="loads_at_base_of_pier1"/>
      <sheetName val="IO_LIST6"/>
      <sheetName val="Recommended_Spares6"/>
      <sheetName val="Name_List5"/>
      <sheetName val="Civil_Works5"/>
      <sheetName val="Pacakges_split3"/>
      <sheetName val="TBAL9697_-group_wise__sdpl5"/>
      <sheetName val="cox_(2)3"/>
      <sheetName val="kings_(2)3"/>
      <sheetName val="Pure_Liquid3"/>
      <sheetName val="Citibank_(2)3"/>
      <sheetName val="VSNL_(2)3"/>
      <sheetName val="I_T_C3"/>
      <sheetName val="Ruby_(2)3"/>
      <sheetName val="Ruby_(3)3"/>
      <sheetName val="Asian_(2)3"/>
      <sheetName val="Escorts-621_(R1)3"/>
      <sheetName val="Escorts-621_(R2)3"/>
      <sheetName val="Escorts-189_(R1)3"/>
      <sheetName val="Escorts-189_(R2)3"/>
      <sheetName val="Escorts-189_(R3)3"/>
      <sheetName val="J_C_PENNY3"/>
      <sheetName val="J_C_PENNY_(2)3"/>
      <sheetName val="J_C_P(A)(R-1)3"/>
      <sheetName val="J_C_P(A)(R-2)3"/>
      <sheetName val="J_C_P(B)(R-2)3"/>
      <sheetName val="J_C_P(A)(R-3)3"/>
      <sheetName val="J_C_P(B)(R-3)3"/>
      <sheetName val="GUJRAT_(2)3"/>
      <sheetName val="NDDB_(2)3"/>
      <sheetName val="NDDB_(3)3"/>
      <sheetName val="NDDB_(4)3"/>
      <sheetName val="Ruby_(4)3"/>
      <sheetName val="pall_(2)3"/>
      <sheetName val="pall_(3)3"/>
      <sheetName val="pall_(4)3"/>
      <sheetName val="pall_(5)3"/>
      <sheetName val="pall_(6)3"/>
      <sheetName val="pall_(7)3"/>
      <sheetName val="pall_(8)3"/>
      <sheetName val="pall_(9)3"/>
      <sheetName val="pall_(033)3"/>
      <sheetName val="PALL-113_(R1)3"/>
      <sheetName val="Data_sheet3"/>
      <sheetName val="Fin_Sum3"/>
      <sheetName val="Summary_year_Plan3"/>
      <sheetName val="Civil_Boq3"/>
      <sheetName val="Package_split_-_Cost3"/>
      <sheetName val="Fill_this_out_first___3"/>
      <sheetName val="Structure_Bills_Qty3"/>
      <sheetName val="Break_up_Sheet3"/>
      <sheetName val="Basement_Budget3"/>
      <sheetName val="Per_Unit3"/>
      <sheetName val="Mantri_A3"/>
      <sheetName val="key_dates3"/>
      <sheetName val="13__Steel_-_Ratio3"/>
      <sheetName val="Works_-_Quote_Sheet3"/>
      <sheetName val="PRECAST_lightconc-II3"/>
      <sheetName val="Break_Dw3"/>
      <sheetName val="Item-_Compact3"/>
      <sheetName val="Driveway_Beams3"/>
      <sheetName val="COP_Final3"/>
      <sheetName val="loads_at_base_of_pier3"/>
      <sheetName val="IO_LIST7"/>
      <sheetName val="Recommended_Spares7"/>
      <sheetName val="Name_List6"/>
      <sheetName val="Civil_Works6"/>
      <sheetName val="Pacakges_split4"/>
      <sheetName val="TBAL9697_-group_wise__sdpl6"/>
      <sheetName val="cox_(2)4"/>
      <sheetName val="kings_(2)4"/>
      <sheetName val="Pure_Liquid4"/>
      <sheetName val="Citibank_(2)4"/>
      <sheetName val="VSNL_(2)4"/>
      <sheetName val="I_T_C4"/>
      <sheetName val="Ruby_(2)4"/>
      <sheetName val="Ruby_(3)4"/>
      <sheetName val="Asian_(2)4"/>
      <sheetName val="Escorts-621_(R1)4"/>
      <sheetName val="Escorts-621_(R2)4"/>
      <sheetName val="Escorts-189_(R1)4"/>
      <sheetName val="Escorts-189_(R2)4"/>
      <sheetName val="Escorts-189_(R3)4"/>
      <sheetName val="J_C_PENNY4"/>
      <sheetName val="J_C_PENNY_(2)4"/>
      <sheetName val="J_C_P(A)(R-1)4"/>
      <sheetName val="J_C_P(A)(R-2)4"/>
      <sheetName val="J_C_P(B)(R-2)4"/>
      <sheetName val="J_C_P(A)(R-3)4"/>
      <sheetName val="J_C_P(B)(R-3)4"/>
      <sheetName val="GUJRAT_(2)4"/>
      <sheetName val="NDDB_(2)4"/>
      <sheetName val="NDDB_(3)4"/>
      <sheetName val="NDDB_(4)4"/>
      <sheetName val="Ruby_(4)4"/>
      <sheetName val="pall_(2)4"/>
      <sheetName val="pall_(3)4"/>
      <sheetName val="pall_(4)4"/>
      <sheetName val="pall_(5)4"/>
      <sheetName val="pall_(6)4"/>
      <sheetName val="pall_(7)4"/>
      <sheetName val="pall_(8)4"/>
      <sheetName val="pall_(9)4"/>
      <sheetName val="pall_(033)4"/>
      <sheetName val="PALL-113_(R1)4"/>
      <sheetName val="Data_sheet4"/>
      <sheetName val="Fin_Sum4"/>
      <sheetName val="Summary_year_Plan4"/>
      <sheetName val="Civil_Boq4"/>
      <sheetName val="Package_split_-_Cost4"/>
      <sheetName val="Fill_this_out_first___4"/>
      <sheetName val="Structure_Bills_Qty4"/>
      <sheetName val="Break_up_Sheet4"/>
      <sheetName val="Basement_Budget4"/>
      <sheetName val="Per_Unit4"/>
      <sheetName val="Mantri_A4"/>
      <sheetName val="key_dates4"/>
      <sheetName val="13__Steel_-_Ratio4"/>
      <sheetName val="Works_-_Quote_Sheet4"/>
      <sheetName val="PRECAST_lightconc-II4"/>
      <sheetName val="Break_Dw4"/>
      <sheetName val="Item-_Compact4"/>
      <sheetName val="Driveway_Beams4"/>
      <sheetName val="COP_Final4"/>
      <sheetName val="loads_at_base_of_pier4"/>
      <sheetName val="IO_LIST8"/>
      <sheetName val="Recommended_Spares8"/>
      <sheetName val="Name_List7"/>
      <sheetName val="Civil_Works7"/>
      <sheetName val="Pacakges_split5"/>
      <sheetName val="TBAL9697_-group_wise__sdpl7"/>
      <sheetName val="cox_(2)5"/>
      <sheetName val="kings_(2)5"/>
      <sheetName val="Pure_Liquid5"/>
      <sheetName val="Citibank_(2)5"/>
      <sheetName val="VSNL_(2)5"/>
      <sheetName val="I_T_C5"/>
      <sheetName val="Ruby_(2)5"/>
      <sheetName val="Ruby_(3)5"/>
      <sheetName val="Asian_(2)5"/>
      <sheetName val="Escorts-621_(R1)5"/>
      <sheetName val="Escorts-621_(R2)5"/>
      <sheetName val="Escorts-189_(R1)5"/>
      <sheetName val="Escorts-189_(R2)5"/>
      <sheetName val="Escorts-189_(R3)5"/>
      <sheetName val="J_C_PENNY5"/>
      <sheetName val="J_C_PENNY_(2)5"/>
      <sheetName val="J_C_P(A)(R-1)5"/>
      <sheetName val="[Offer.xls][Offer.xls]d_m_yy__2"/>
    </sheetNames>
    <sheetDataSet>
      <sheetData sheetId="0" refreshError="1">
        <row r="8">
          <cell r="J8">
            <v>1.17746</v>
          </cell>
        </row>
        <row r="12">
          <cell r="J12">
            <v>0.03</v>
          </cell>
        </row>
      </sheetData>
      <sheetData sheetId="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refreshError="1"/>
      <sheetData sheetId="313" refreshError="1"/>
      <sheetData sheetId="314" refreshError="1"/>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refreshError="1"/>
      <sheetData sheetId="375" refreshError="1"/>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BOQ"/>
      <sheetName val="DG"/>
      <sheetName val="C.T. Piping"/>
      <sheetName val="labour"/>
      <sheetName val="meas. sheet equip."/>
      <sheetName val="bus dUCT"/>
      <sheetName val="Earthing"/>
      <sheetName val="RATE-HV INST."/>
      <sheetName val="HT CABLE"/>
      <sheetName val="battary charger"/>
      <sheetName val="Safety equipments"/>
      <sheetName val="HT Cable laying &amp; Termination"/>
      <sheetName val="control cables"/>
      <sheetName val="LAYING OF CABLE"/>
      <sheetName val="Control cable termination"/>
      <sheetName val="SUBSTATION panel"/>
      <sheetName val="Cos"/>
      <sheetName val="factors"/>
    </sheetNames>
    <sheetDataSet>
      <sheetData sheetId="0" refreshError="1"/>
      <sheetData sheetId="1" refreshError="1"/>
      <sheetData sheetId="2" refreshError="1"/>
      <sheetData sheetId="3" refreshError="1"/>
      <sheetData sheetId="4" refreshError="1">
        <row r="1">
          <cell r="C1">
            <v>293.02999999999997</v>
          </cell>
        </row>
        <row r="2">
          <cell r="C2">
            <v>247.95</v>
          </cell>
        </row>
        <row r="7">
          <cell r="C7">
            <v>206.25</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T Panel Summary"/>
      <sheetName val="Cos"/>
      <sheetName val="RISING MAINS"/>
      <sheetName val="DB"/>
      <sheetName val="EST"/>
      <sheetName val="ITC"/>
      <sheetName val="LAYING OF CABLE"/>
      <sheetName val="cable termination"/>
      <sheetName val="PT_WIRING &amp; raceway"/>
      <sheetName val="cable tray"/>
      <sheetName val="Summary"/>
      <sheetName val="labour rates"/>
      <sheetName val="LIGHTINING"/>
      <sheetName val="CAB-Cu"/>
      <sheetName val="cab-Al"/>
      <sheetName val="EXTERNAL &amp; HDPE Pipe"/>
      <sheetName val="LIGHT FIXTURE"/>
      <sheetName val="Lift"/>
      <sheetName val="UPS"/>
      <sheetName val="labour"/>
      <sheetName val="LT-PANE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C4">
            <v>209.63</v>
          </cell>
        </row>
        <row r="5">
          <cell r="C5">
            <v>209.63</v>
          </cell>
        </row>
        <row r="6">
          <cell r="C6">
            <v>247.95</v>
          </cell>
        </row>
        <row r="7">
          <cell r="C7">
            <v>293.02999999999997</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bour rates"/>
    </sheetNames>
    <sheetDataSet>
      <sheetData sheetId="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bour rates"/>
      <sheetName val="LT Panel Summary"/>
      <sheetName val="Cos"/>
      <sheetName val="RISING MAINS"/>
      <sheetName val="DB"/>
      <sheetName val="EST"/>
      <sheetName val="ITC"/>
      <sheetName val="LAYING OF CABLE"/>
      <sheetName val="cable termination"/>
      <sheetName val="PT_WIRING &amp; raceway"/>
      <sheetName val="cable tray"/>
      <sheetName val="Summary"/>
      <sheetName val="LIGHTINING"/>
      <sheetName val="CAB-Cu"/>
      <sheetName val="cab-Al"/>
      <sheetName val="EXTERNAL &amp; HDPE Pipe"/>
      <sheetName val="LIGHT FIXTURE"/>
      <sheetName val="Lift"/>
      <sheetName val="UPS"/>
      <sheetName val="BOQ"/>
      <sheetName val="HEAD"/>
      <sheetName val="factors"/>
      <sheetName val="Costing"/>
      <sheetName val="Design"/>
      <sheetName val="LT-PANEL"/>
      <sheetName val="FORM7"/>
      <sheetName val="labour"/>
    </sheetNames>
    <sheetDataSet>
      <sheetData sheetId="0" refreshError="1">
        <row r="2">
          <cell r="C2">
            <v>293.02999999999997</v>
          </cell>
        </row>
        <row r="3">
          <cell r="C3">
            <v>247.95</v>
          </cell>
        </row>
        <row r="4">
          <cell r="C4">
            <v>209.63</v>
          </cell>
        </row>
        <row r="5">
          <cell r="C5">
            <v>209.63</v>
          </cell>
        </row>
        <row r="6">
          <cell r="C6">
            <v>247.95</v>
          </cell>
        </row>
        <row r="7">
          <cell r="C7">
            <v>293.02999999999997</v>
          </cell>
        </row>
      </sheetData>
      <sheetData sheetId="1"/>
      <sheetData sheetId="2"/>
      <sheetData sheetId="3"/>
      <sheetData sheetId="4"/>
      <sheetData sheetId="5"/>
      <sheetData sheetId="6"/>
      <sheetData sheetId="7"/>
      <sheetData sheetId="8"/>
      <sheetData sheetId="9"/>
      <sheetData sheetId="10"/>
      <sheetData sheetId="11" refreshError="1"/>
      <sheetData sheetId="12"/>
      <sheetData sheetId="13"/>
      <sheetData sheetId="14"/>
      <sheetData sheetId="15"/>
      <sheetData sheetId="16"/>
      <sheetData sheetId="17"/>
      <sheetData sheetId="18"/>
      <sheetData sheetId="19" refreshError="1"/>
      <sheetData sheetId="20" refreshError="1"/>
      <sheetData sheetId="21" refreshError="1"/>
      <sheetData sheetId="22" refreshError="1"/>
      <sheetData sheetId="23"/>
      <sheetData sheetId="24" refreshError="1"/>
      <sheetData sheetId="25" refreshError="1"/>
      <sheetData sheetId="26"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eas"/>
      <sheetName val="Overall Summary"/>
      <sheetName val="Basement Summary"/>
      <sheetName val="Basement Budget"/>
      <sheetName val="Podium Summary"/>
      <sheetName val="Podium Budgets"/>
      <sheetName val="Guestroom Summary"/>
      <sheetName val="Guestroom Budget"/>
      <sheetName val="Sitework Summary"/>
      <sheetName val="Sitework Budget"/>
      <sheetName val="GM &amp; TA"/>
      <sheetName val="beam-reinft"/>
      <sheetName val="Break up Sheet"/>
      <sheetName val="Micro"/>
      <sheetName val="Macro"/>
      <sheetName val="Scaff-Rose"/>
      <sheetName val="Rate analysis"/>
      <sheetName val="dBase"/>
      <sheetName val="Indices"/>
      <sheetName val="Data"/>
      <sheetName val="Lead"/>
      <sheetName val="LIST OF MAKES"/>
      <sheetName val="TBAL9697 -group wise  sdpl"/>
      <sheetName val="INPUT SHEET"/>
      <sheetName val="RES-PLANNING"/>
      <sheetName val="Headings"/>
      <sheetName val="Conc"/>
      <sheetName val="BOQ"/>
      <sheetName val="E150-4"/>
      <sheetName val="PRECAST lightconc-II"/>
      <sheetName val="PCS"/>
      <sheetName val="Cost summary"/>
      <sheetName val="Estimate"/>
      <sheetName val="Material "/>
      <sheetName val="Labour &amp; Plant"/>
      <sheetName val="Site Dev BOQ"/>
      <sheetName val="Master Sheet"/>
      <sheetName val="Balustrade"/>
      <sheetName val="Voucher"/>
      <sheetName val="Sheet4"/>
      <sheetName val="CFForecast detail"/>
      <sheetName val="Design"/>
      <sheetName val="3. Elemental Summary"/>
      <sheetName val="9. Package split - Cost "/>
      <sheetName val="12a. CFTable"/>
      <sheetName val="Legend"/>
      <sheetName val="10. &amp; 11. Rate Code &amp; BQ"/>
      <sheetName val="Input"/>
      <sheetName val="Break_Up"/>
      <sheetName val="RESULT"/>
      <sheetName val="dlvoid"/>
      <sheetName val="GBW"/>
      <sheetName val="Testing"/>
      <sheetName val="FACTOR"/>
      <sheetName val="PANEL ANNEXURE"/>
      <sheetName val="Sheet1"/>
      <sheetName val="Masters"/>
      <sheetName val="Fin"/>
      <sheetName val="Area"/>
      <sheetName val="Intro"/>
      <sheetName val="월선수금"/>
      <sheetName val="Timesheet"/>
      <sheetName val="Sheet2"/>
      <sheetName val="final estimate"/>
      <sheetName val="HPL"/>
      <sheetName val="Fill this out first..."/>
      <sheetName val="预算"/>
      <sheetName val="Codes"/>
      <sheetName val="Macro1"/>
      <sheetName val="Staff Acco."/>
      <sheetName val="Template-Design Devt Estimate"/>
      <sheetName val="Sheet3"/>
      <sheetName val="Fin. Assumpt. - Sensitivities"/>
      <sheetName val="External"/>
      <sheetName val="SUPPLY -Sanitary Fixtures"/>
      <sheetName val="ITEMS FOR CIVIL TENDER"/>
      <sheetName val="analysis"/>
      <sheetName val="Global Assm."/>
      <sheetName val="X rate"/>
      <sheetName val="PointNo.5"/>
      <sheetName val="NPV"/>
      <sheetName val="96수출"/>
      <sheetName val="PUMP"/>
      <sheetName val="Misc.Liq"/>
      <sheetName val="Results"/>
      <sheetName val="Invoice"/>
      <sheetName val="Working"/>
      <sheetName val="horizontal"/>
      <sheetName val="RMZ Summary"/>
      <sheetName val="Project Budget Worksheet"/>
      <sheetName val="Base data Security Procedures"/>
      <sheetName val="I-CO"/>
      <sheetName val="loadcal"/>
      <sheetName val="GF Columns"/>
      <sheetName val="IO LIST"/>
      <sheetName val="AutoOpen Stub Data"/>
      <sheetName val="Guidelines"/>
      <sheetName val="P&amp;L"/>
      <sheetName val="Phase 1"/>
      <sheetName val="Phase 2"/>
      <sheetName val="Pay_Sep06"/>
      <sheetName val="Pay Rec"/>
      <sheetName val="Other Inc"/>
      <sheetName val="F&amp;B"/>
      <sheetName val="Admin"/>
      <sheetName val="Room Rev"/>
      <sheetName val="SMS Format"/>
      <sheetName val="S 2"/>
      <sheetName val="Assumptions"/>
      <sheetName val="Summary"/>
      <sheetName val="ESTIMATE for approval"/>
      <sheetName val="Construction"/>
      <sheetName val="GreenSheet"/>
      <sheetName val="Summary year Plan"/>
      <sheetName val="VALIDATIONS"/>
      <sheetName val="Background"/>
      <sheetName val="07016, Master List-Major Minor"/>
      <sheetName val="ABB"/>
      <sheetName val="LOM_MOD"/>
      <sheetName val="3cd Annexure"/>
      <sheetName val="Build-up"/>
      <sheetName val="Variables"/>
      <sheetName val="Basic Rates"/>
      <sheetName val="HEAD"/>
      <sheetName val="MASTER_RATE ANALYSIS"/>
      <sheetName val="Factors"/>
      <sheetName val="Costing"/>
      <sheetName val="Overall_Summary"/>
      <sheetName val="Basement_Summary"/>
      <sheetName val="Basement_Budget"/>
      <sheetName val="Podium_Summary"/>
      <sheetName val="Podium_Budgets"/>
      <sheetName val="Guestroom_Summary"/>
      <sheetName val="Guestroom_Budget"/>
      <sheetName val="Sitework_Summary"/>
      <sheetName val="Sitework_Budget"/>
      <sheetName val="TBAL9697_-group_wise__sdpl"/>
      <sheetName val="Cost_summary"/>
      <sheetName val="GM_&amp;_TA"/>
      <sheetName val="PANEL_ANNEXURE"/>
      <sheetName val="Break_up_Sheet"/>
      <sheetName val="Rate_analysis"/>
      <sheetName val="INPUT_SHEET"/>
      <sheetName val="LIST_OF_MAKES"/>
      <sheetName val="Material_"/>
      <sheetName val="Labour_&amp;_Plant"/>
      <sheetName val="Master_Sheet"/>
      <sheetName val="Site_Dev_BOQ"/>
      <sheetName val="Substation"/>
      <sheetName val="introduction"/>
      <sheetName val="INDIGINEOUS ITEMS "/>
      <sheetName val="Extra Item"/>
      <sheetName val="Database"/>
      <sheetName val="SCHEDULE"/>
      <sheetName val="schedule nos"/>
      <sheetName val=" B3"/>
      <sheetName val=" B1"/>
      <sheetName val="os liabilities analysis"/>
      <sheetName val="#REF"/>
      <sheetName val="Maint"/>
      <sheetName val="Kitchen"/>
      <sheetName val="Housek"/>
      <sheetName val="Intaccrual"/>
      <sheetName val="SBU"/>
      <sheetName val="tdint"/>
      <sheetName val="Sump_cal"/>
      <sheetName val="FORM7"/>
      <sheetName val="sept-plan"/>
      <sheetName val="Civil Boq"/>
      <sheetName val="Reference Information"/>
      <sheetName val="Employee List"/>
      <sheetName val="Sales Office"/>
      <sheetName val="HVAC1"/>
      <sheetName val="SECURITY 1"/>
      <sheetName val="sqn_ldr_3 Unit_2_"/>
      <sheetName val="Assumption Inputs"/>
      <sheetName val="Cal"/>
      <sheetName val="labour coeff"/>
      <sheetName val="Traffic"/>
      <sheetName val="Area St"/>
      <sheetName val="VCH-SLC"/>
      <sheetName val="Supplier"/>
      <sheetName val="Wordsdata"/>
      <sheetName val="item"/>
      <sheetName val="Detail"/>
      <sheetName val="LOCAL RATES"/>
      <sheetName val="Vehicles"/>
      <sheetName val="Msht-Int-Msht-GF"/>
      <sheetName val="collections plan 0401"/>
      <sheetName val="DB_REL_SIDC_UP"/>
      <sheetName val="협조전"/>
      <sheetName val="Sheet14"/>
      <sheetName val="Sheet15"/>
      <sheetName val="ISO RECON"/>
      <sheetName val="Back filling"/>
      <sheetName val="NT items summary"/>
      <sheetName val="PROG_DATA"/>
      <sheetName val="Cont"/>
      <sheetName val="재1"/>
      <sheetName val="p&amp;m"/>
      <sheetName val="COST"/>
      <sheetName val="Msht 5F"/>
      <sheetName val="Risk &amp; Opportunities"/>
      <sheetName val="DATA BOQ"/>
      <sheetName val="Master"/>
      <sheetName val="adp-budget"/>
      <sheetName val="Constants"/>
      <sheetName val="Estimation"/>
      <sheetName val="Meas.-Hotel Part"/>
      <sheetName val="type ahead combo"/>
      <sheetName val="labour rates"/>
      <sheetName val="Masonry"/>
      <sheetName val="PA- Consutant "/>
      <sheetName val="RCC,Ret. Wall"/>
      <sheetName val="Assmpns"/>
      <sheetName val="Erection grider"/>
      <sheetName val="doq"/>
      <sheetName val="keyword"/>
      <sheetName val="Fill_this_out_first___"/>
      <sheetName val="電気設備表"/>
      <sheetName val="maing1"/>
      <sheetName val="PEDESB"/>
      <sheetName val="FTE Totals_Plan"/>
      <sheetName val="Order Info"/>
      <sheetName val="BASIS -DEC 08"/>
      <sheetName val="Block A - BOQ"/>
      <sheetName val="Cover"/>
      <sheetName val="Material"/>
      <sheetName val="Approved MTD Proj #'s"/>
      <sheetName val="Status Control Sheet"/>
      <sheetName val="BoQ-1"/>
      <sheetName val="BoQ-2"/>
      <sheetName val="INDEX"/>
      <sheetName val="HOLIDAY LIST"/>
      <sheetName val="DASH BOARD"/>
      <sheetName val="Hardware"/>
      <sheetName val="Dimensions"/>
      <sheetName val="crews"/>
      <sheetName val="Driveway Beams"/>
      <sheetName val="F1a-Pile"/>
      <sheetName val="zone-8"/>
      <sheetName val="MHNO_LEV"/>
      <sheetName val="Other_Input"/>
      <sheetName val="Building 1"/>
      <sheetName val="PPA Summary"/>
      <sheetName val="Overall_Summary3"/>
      <sheetName val="Basement_Summary3"/>
      <sheetName val="Basement_Budget3"/>
      <sheetName val="Podium_Summary3"/>
      <sheetName val="Podium_Budgets3"/>
      <sheetName val="Guestroom_Summary3"/>
      <sheetName val="Guestroom_Budget3"/>
      <sheetName val="Sitework_Summary3"/>
      <sheetName val="Sitework_Budget3"/>
      <sheetName val="GM_&amp;_TA3"/>
      <sheetName val="TBAL9697_-group_wise__sdpl3"/>
      <sheetName val="X_rate1"/>
      <sheetName val="Cost_summary3"/>
      <sheetName val="PANEL_ANNEXURE3"/>
      <sheetName val="LIST_OF_MAKES3"/>
      <sheetName val="Break_up_Sheet3"/>
      <sheetName val="Rate_analysis3"/>
      <sheetName val="INPUT_SHEET3"/>
      <sheetName val="Master_Sheet3"/>
      <sheetName val="Material_3"/>
      <sheetName val="Labour_&amp;_Plant3"/>
      <sheetName val="Site_Dev_BOQ3"/>
      <sheetName val="CFForecast_detail1"/>
      <sheetName val="3__Elemental_Summary1"/>
      <sheetName val="9__Package_split_-_Cost_1"/>
      <sheetName val="12a__CFTable1"/>
      <sheetName val="10__&amp;_11__Rate_Code_&amp;_BQ1"/>
      <sheetName val="PRECAST_lightconc-II1"/>
      <sheetName val="Fill_this_out_first___1"/>
      <sheetName val="final_estimate1"/>
      <sheetName val="Base_data_Security_Procedures1"/>
      <sheetName val="Fin__Assumpt__-_Sensitivities1"/>
      <sheetName val="Template-Design_Devt_Estimate1"/>
      <sheetName val="Staff_Acco_1"/>
      <sheetName val="Project_Budget_Worksheet1"/>
      <sheetName val="RMZ_Summary1"/>
      <sheetName val="SUPPLY_-Sanitary_Fixtures1"/>
      <sheetName val="ITEMS_FOR_CIVIL_TENDER1"/>
      <sheetName val="Global_Assm_1"/>
      <sheetName val="PointNo_51"/>
      <sheetName val="ESTIMATE_for_approval1"/>
      <sheetName val="Misc_Liq1"/>
      <sheetName val="GF_Columns1"/>
      <sheetName val="IO_LIST1"/>
      <sheetName val="Phase_11"/>
      <sheetName val="Phase_21"/>
      <sheetName val="Pay_Rec1"/>
      <sheetName val="S_21"/>
      <sheetName val="07016,_Master_List-Major_Minor1"/>
      <sheetName val="Other_Inc1"/>
      <sheetName val="Room_Rev1"/>
      <sheetName val="SMS_Format1"/>
      <sheetName val="Basic_Rates1"/>
      <sheetName val="Summary_year_Plan1"/>
      <sheetName val="MASTER_RATE_ANALYSIS1"/>
      <sheetName val="AutoOpen_Stub_Data1"/>
      <sheetName val="INDIGINEOUS_ITEMS_1"/>
      <sheetName val="Extra_Item1"/>
      <sheetName val="schedule_nos1"/>
      <sheetName val="_B31"/>
      <sheetName val="_B11"/>
      <sheetName val="collections_plan_04011"/>
      <sheetName val="SECURITY_11"/>
      <sheetName val="Reference_Information1"/>
      <sheetName val="Employee_List1"/>
      <sheetName val="Sales_Office1"/>
      <sheetName val="3cd_Annexure1"/>
      <sheetName val="Risk_&amp;_Opportunities1"/>
      <sheetName val="Civil_Boq1"/>
      <sheetName val="type_ahead_combo1"/>
      <sheetName val="Assumption_Inputs1"/>
      <sheetName val="os_liabilities_analysis1"/>
      <sheetName val="Area_St1"/>
      <sheetName val="sqn_ldr_3_Unit_2_1"/>
      <sheetName val="labour_coeff1"/>
      <sheetName val="Msht_5F1"/>
      <sheetName val="Overall_Summary1"/>
      <sheetName val="Basement_Summary1"/>
      <sheetName val="Basement_Budget1"/>
      <sheetName val="Podium_Summary1"/>
      <sheetName val="Podium_Budgets1"/>
      <sheetName val="Guestroom_Summary1"/>
      <sheetName val="Guestroom_Budget1"/>
      <sheetName val="Sitework_Summary1"/>
      <sheetName val="Sitework_Budget1"/>
      <sheetName val="GM_&amp;_TA1"/>
      <sheetName val="Break_up_Sheet1"/>
      <sheetName val="Rate_analysis1"/>
      <sheetName val="LIST_OF_MAKES1"/>
      <sheetName val="Cost_summary1"/>
      <sheetName val="Master_Sheet1"/>
      <sheetName val="TBAL9697_-group_wise__sdpl1"/>
      <sheetName val="INPUT_SHEET1"/>
      <sheetName val="PANEL_ANNEXURE1"/>
      <sheetName val="Site_Dev_BOQ1"/>
      <sheetName val="Staff_Acco_"/>
      <sheetName val="Template-Design_Devt_Estimate"/>
      <sheetName val="Material_1"/>
      <sheetName val="Labour_&amp;_Plant1"/>
      <sheetName val="final_estimate"/>
      <sheetName val="CFForecast_detail"/>
      <sheetName val="3__Elemental_Summary"/>
      <sheetName val="9__Package_split_-_Cost_"/>
      <sheetName val="12a__CFTable"/>
      <sheetName val="10__&amp;_11__Rate_Code_&amp;_BQ"/>
      <sheetName val="PRECAST_lightconc-II"/>
      <sheetName val="Fin__Assumpt__-_Sensitivities"/>
      <sheetName val="SUPPLY_-Sanitary_Fixtures"/>
      <sheetName val="ITEMS_FOR_CIVIL_TENDER"/>
      <sheetName val="Global_Assm_"/>
      <sheetName val="X_rate"/>
      <sheetName val="PointNo_5"/>
      <sheetName val="Misc_Liq"/>
      <sheetName val="RMZ_Summary"/>
      <sheetName val="Project_Budget_Worksheet"/>
      <sheetName val="Base_data_Security_Procedures"/>
      <sheetName val="GF_Columns"/>
      <sheetName val="IO_LIST"/>
      <sheetName val="AutoOpen_Stub_Data"/>
      <sheetName val="Phase_1"/>
      <sheetName val="Phase_2"/>
      <sheetName val="Pay_Rec"/>
      <sheetName val="Other_Inc"/>
      <sheetName val="Room_Rev"/>
      <sheetName val="SMS_Format"/>
      <sheetName val="S_2"/>
      <sheetName val="ESTIMATE_for_approval"/>
      <sheetName val="Summary_year_Plan"/>
      <sheetName val="07016,_Master_List-Major_Minor"/>
      <sheetName val="Basic_Rates"/>
      <sheetName val="MASTER_RATE_ANALYSIS"/>
      <sheetName val="INDIGINEOUS_ITEMS_"/>
      <sheetName val="Extra_Item"/>
      <sheetName val="schedule_nos"/>
      <sheetName val="_B3"/>
      <sheetName val="_B1"/>
      <sheetName val="collections_plan_0401"/>
      <sheetName val="SECURITY_1"/>
      <sheetName val="Reference_Information"/>
      <sheetName val="Employee_List"/>
      <sheetName val="Sales_Office"/>
      <sheetName val="3cd_Annexure"/>
      <sheetName val="Assumption_Inputs"/>
      <sheetName val="Civil_Boq"/>
      <sheetName val="Risk_&amp;_Opportunities"/>
      <sheetName val="type_ahead_combo"/>
      <sheetName val="os_liabilities_analysis"/>
      <sheetName val="Area_St"/>
      <sheetName val="Msht_5F"/>
      <sheetName val="sqn_ldr_3_Unit_2_"/>
      <sheetName val="labour_coeff"/>
      <sheetName val="Overall_Summary2"/>
      <sheetName val="Basement_Summary2"/>
      <sheetName val="Basement_Budget2"/>
      <sheetName val="Podium_Summary2"/>
      <sheetName val="Podium_Budgets2"/>
      <sheetName val="Guestroom_Summary2"/>
      <sheetName val="Guestroom_Budget2"/>
      <sheetName val="Sitework_Summary2"/>
      <sheetName val="Sitework_Budget2"/>
      <sheetName val="GM_&amp;_TA2"/>
      <sheetName val="TBAL9697_-group_wise__sdpl2"/>
      <sheetName val="PANEL_ANNEXURE2"/>
      <sheetName val="Cost_summary2"/>
      <sheetName val="Break_up_Sheet2"/>
      <sheetName val="Rate_analysis2"/>
      <sheetName val="INPUT_SHEET2"/>
      <sheetName val="LIST_OF_MAKES2"/>
      <sheetName val="Material_2"/>
      <sheetName val="Labour_&amp;_Plant2"/>
      <sheetName val="Master_Sheet2"/>
      <sheetName val="Site_Dev_BOQ2"/>
      <sheetName val="LOCAL_RATES"/>
      <sheetName val="PA-_Consutant_"/>
      <sheetName val="ISO_RECON"/>
      <sheetName val="Back_filling"/>
      <sheetName val="NT_items_summary"/>
      <sheetName val="Meas_-Hotel_Part"/>
      <sheetName val="labour_rates"/>
      <sheetName val="RCC,Ret__Wall"/>
      <sheetName val="Erection_grider"/>
      <sheetName val="FTE_Totals_Plan"/>
      <sheetName val="DATA_BOQ"/>
      <sheetName val="Order_Info"/>
      <sheetName val="Fill_this_out_first___2"/>
      <sheetName val="LOCAL_RATES1"/>
      <sheetName val="PA-_Consutant_1"/>
      <sheetName val="ISO_RECON1"/>
      <sheetName val="Back_filling1"/>
      <sheetName val="NT_items_summary1"/>
      <sheetName val="Meas_-Hotel_Part1"/>
      <sheetName val="labour_rates1"/>
      <sheetName val="RCC,Ret__Wall1"/>
      <sheetName val="Erection_grider1"/>
      <sheetName val="FTE_Totals_Plan1"/>
      <sheetName val="DATA_BOQ1"/>
      <sheetName val="Order_Info1"/>
      <sheetName val="CFForecast_detail2"/>
      <sheetName val="3__Elemental_Summary2"/>
      <sheetName val="9__Package_split_-_Cost_2"/>
      <sheetName val="12a__CFTable2"/>
      <sheetName val="10__&amp;_11__Rate_Code_&amp;_BQ2"/>
      <sheetName val="PRECAST_lightconc-II2"/>
      <sheetName val="Fill_this_out_first___3"/>
      <sheetName val="X_rate2"/>
      <sheetName val="final_estimate2"/>
      <sheetName val="Base_data_Security_Procedures2"/>
      <sheetName val="Fin__Assumpt__-_Sensitivities2"/>
      <sheetName val="Template-Design_Devt_Estimate2"/>
      <sheetName val="Staff_Acco_2"/>
      <sheetName val="Project_Budget_Worksheet2"/>
      <sheetName val="RMZ_Summary2"/>
      <sheetName val="Misc_Liq2"/>
      <sheetName val="SUPPLY_-Sanitary_Fixtures2"/>
      <sheetName val="ITEMS_FOR_CIVIL_TENDER2"/>
      <sheetName val="Global_Assm_2"/>
      <sheetName val="PointNo_52"/>
      <sheetName val="ESTIMATE_for_approval2"/>
      <sheetName val="Phase_12"/>
      <sheetName val="Phase_22"/>
      <sheetName val="Pay_Rec2"/>
      <sheetName val="S_22"/>
      <sheetName val="07016,_Master_List-Major_Minor2"/>
      <sheetName val="Other_Inc2"/>
      <sheetName val="Room_Rev2"/>
      <sheetName val="SMS_Format2"/>
      <sheetName val="MASTER_RATE_ANALYSIS2"/>
      <sheetName val="GF_Columns2"/>
      <sheetName val="IO_LIST2"/>
      <sheetName val="Basic_Rates2"/>
      <sheetName val="Summary_year_Plan2"/>
      <sheetName val="INDIGINEOUS_ITEMS_2"/>
      <sheetName val="Extra_Item2"/>
      <sheetName val="schedule_nos2"/>
      <sheetName val="_B32"/>
      <sheetName val="_B12"/>
      <sheetName val="AutoOpen_Stub_Data2"/>
      <sheetName val="os_liabilities_analysis2"/>
      <sheetName val="3cd_Annexure2"/>
      <sheetName val="Civil_Boq2"/>
      <sheetName val="Assumption_Inputs2"/>
      <sheetName val="labour_coeff2"/>
      <sheetName val="sqn_ldr_3_Unit_2_2"/>
      <sheetName val="Reference_Information2"/>
      <sheetName val="Employee_List2"/>
      <sheetName val="Sales_Office2"/>
      <sheetName val="SECURITY_12"/>
      <sheetName val="Area_St2"/>
      <sheetName val="collections_plan_04012"/>
      <sheetName val="LOCAL_RATES2"/>
      <sheetName val="Msht_5F2"/>
      <sheetName val="Risk_&amp;_Opportunities2"/>
      <sheetName val="PA-_Consutant_2"/>
      <sheetName val="ISO_RECON2"/>
      <sheetName val="Back_filling2"/>
      <sheetName val="NT_items_summary2"/>
      <sheetName val="Meas_-Hotel_Part2"/>
      <sheetName val="type_ahead_combo2"/>
      <sheetName val="labour_rates2"/>
      <sheetName val="RCC,Ret__Wall2"/>
      <sheetName val="Erection_grider2"/>
      <sheetName val="FTE_Totals_Plan2"/>
      <sheetName val="DATA_BOQ2"/>
      <sheetName val="Order_Info2"/>
      <sheetName val="Overall_Summary4"/>
      <sheetName val="Basement_Summary4"/>
      <sheetName val="Basement_Budget4"/>
      <sheetName val="#REF!"/>
      <sheetName val="M"/>
      <sheetName val="N"/>
    </sheetNames>
    <sheetDataSet>
      <sheetData sheetId="0"/>
      <sheetData sheetId="1" refreshError="1"/>
      <sheetData sheetId="2"/>
      <sheetData sheetId="3"/>
      <sheetData sheetId="4"/>
      <sheetData sheetId="5" refreshError="1"/>
      <sheetData sheetId="6"/>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O LIST"/>
      <sheetName val="BOQ"/>
      <sheetName val="DDCest-basis"/>
      <sheetName val="Basement Budget"/>
      <sheetName val="PCS"/>
      <sheetName val="Material "/>
      <sheetName val="Labour &amp; Plant"/>
      <sheetName val="Headings"/>
      <sheetName val="factors"/>
      <sheetName val="Indices"/>
      <sheetName val="Civil Works"/>
      <sheetName val="TBAL9697 -group wise  sdpl"/>
      <sheetName val="IO_LIST"/>
      <sheetName val="IO_LIST1"/>
      <sheetName val="Basement_Budget"/>
      <sheetName val="INPUT_SHEET"/>
      <sheetName val="RES-PLANNING"/>
      <sheetName val="Material_"/>
      <sheetName val="Labour_&amp;_Plant"/>
      <sheetName val="IO_LIST2"/>
      <sheetName val="Basement_Budget1"/>
      <sheetName val="INPUT_SHEET1"/>
      <sheetName val="Material_1"/>
      <sheetName val="Labour_&amp;_Plant1"/>
      <sheetName val="INPUT SHEET"/>
      <sheetName val="Extra Item"/>
      <sheetName val="Pay_Sep06"/>
      <sheetName val="Wordsdata"/>
      <sheetName val="item"/>
      <sheetName val="beam-reinft"/>
      <sheetName val="water prop."/>
      <sheetName val="F1a-Pile"/>
      <sheetName val="Site Dev BOQ"/>
      <sheetName val="Project Budget Worksheet"/>
      <sheetName val="Voucher"/>
      <sheetName val="Lead"/>
      <sheetName val="LIST OF MAKES"/>
      <sheetName val="Sheet2"/>
      <sheetName val="Estimate"/>
      <sheetName val="master"/>
      <sheetName val="strand"/>
      <sheetName val="Detail"/>
      <sheetName val="loadcal"/>
      <sheetName val="GBW"/>
      <sheetName val="Data sheet"/>
      <sheetName val="Assumptions"/>
      <sheetName val="horizontal"/>
      <sheetName val="Intro"/>
      <sheetName val="CFForecast detail"/>
      <sheetName val="Summary"/>
      <sheetName val="reference"/>
      <sheetName val="HPL"/>
      <sheetName val="Data"/>
      <sheetName val="PROG_DATA"/>
      <sheetName val="Sens"/>
      <sheetName val="预算"/>
      <sheetName val="Fill this out first..."/>
      <sheetName val="BASIS -DEC 08"/>
      <sheetName val="INDIGINEOUS ITEMS "/>
      <sheetName val="Design"/>
      <sheetName val="PHE"/>
      <sheetName val="calcul"/>
      <sheetName val="INTERIOR"/>
      <sheetName val="RCC,Ret. Wall"/>
      <sheetName val="Masonry"/>
      <sheetName val="OpRes"/>
      <sheetName val="Basic Rates"/>
      <sheetName val="Input"/>
      <sheetName val="Sump_cal"/>
      <sheetName val="FORM7"/>
      <sheetName val="Fin Sum"/>
      <sheetName val="Electrical"/>
      <sheetName val="sqn_ldr_3 Unit_2_"/>
      <sheetName val="OHT_Abs"/>
      <sheetName val="Formula"/>
      <sheetName val="Data base"/>
      <sheetName val="Elnet-IBMS-IOlistBOQ-5103"/>
      <sheetName val="p&amp;m"/>
      <sheetName val="INDEX"/>
      <sheetName val="AREAS"/>
      <sheetName val="labour coeff"/>
      <sheetName val="Costing"/>
      <sheetName val="Mat_Cost"/>
      <sheetName val="maing1"/>
      <sheetName val="월선수금"/>
      <sheetName val="Variables_x"/>
      <sheetName val="Rate Analysis"/>
      <sheetName val="HEAD"/>
      <sheetName val="Cost summary"/>
      <sheetName val="HVAC1"/>
      <sheetName val="SECURITY 1"/>
      <sheetName val="PRECAST lightconc-II"/>
      <sheetName val="電気設備表"/>
      <sheetName val="SILICATE"/>
      <sheetName val="Building 1"/>
      <sheetName val="BOQ_Direct_selling cost"/>
      <sheetName val="Timesheet"/>
      <sheetName val="cubes_M20"/>
      <sheetName val="환율"/>
      <sheetName val="Boq - Flats"/>
      <sheetName val="Cal"/>
      <sheetName val="section"/>
      <sheetName val="Assmpns"/>
      <sheetName val="New Construction"/>
      <sheetName val="FACTOR"/>
      <sheetName val="final abstract"/>
      <sheetName val="Codes"/>
      <sheetName val="sheeet7"/>
      <sheetName val="3. Elemental Summary"/>
      <sheetName val="9. Package split - Cost "/>
      <sheetName val="10. &amp; 11. Rate Code &amp; BQ"/>
      <sheetName val="Centrifugal pumps_cooling tower"/>
      <sheetName val="PRESSURIZATION units"/>
      <sheetName val="BASEMENT VENT _ DUCTED OPTION"/>
      <sheetName val="concrete"/>
      <sheetName val="collections plan 0401"/>
      <sheetName val="A.O.R (2)"/>
      <sheetName val="Testing"/>
      <sheetName val="Break up Sheet"/>
      <sheetName val="Main-Material"/>
      <sheetName val="Balustrade"/>
      <sheetName val="NEW Main"/>
      <sheetName val="C form"/>
      <sheetName val="Cover"/>
      <sheetName val="재1"/>
      <sheetName val="List"/>
      <sheetName val="M"/>
      <sheetName val="N"/>
      <sheetName val="keyword"/>
      <sheetName val="IO_LIST3"/>
      <sheetName val="INPUT_SHEET2"/>
      <sheetName val="Basement_Budget2"/>
      <sheetName val="Material_2"/>
      <sheetName val="Labour_&amp;_Plant2"/>
      <sheetName val="Extra_Item"/>
      <sheetName val="Site_Dev_BOQ"/>
      <sheetName val="Project_Budget_Worksheet"/>
      <sheetName val="TBAL9697_-group_wise__sdpl"/>
      <sheetName val="Civil_Works"/>
      <sheetName val="water_prop_"/>
      <sheetName val="Data_sheet"/>
      <sheetName val="CFForecast_detail"/>
      <sheetName val="Fill_this_out_first___"/>
      <sheetName val="LIST_OF_MAKES"/>
      <sheetName val="BASIS_-DEC_08"/>
      <sheetName val="INDIGINEOUS_ITEMS_"/>
      <sheetName val="RCC,Ret__Wall"/>
      <sheetName val="Basic_Rates"/>
      <sheetName val="Data_base"/>
      <sheetName val="Fin_Sum"/>
      <sheetName val="sqn_ldr_3_Unit_2_"/>
      <sheetName val="labour_coeff"/>
      <sheetName val="Rate_Analysis"/>
      <sheetName val="Cost_summary"/>
      <sheetName val="SECURITY_1"/>
      <sheetName val="PRECAST_lightconc-II"/>
      <sheetName val="Building_1"/>
      <sheetName val="BOQ_Direct_selling_cost"/>
      <sheetName val="Centrifugal_pumps_cooling_tower"/>
      <sheetName val="PRESSURIZATION_units"/>
      <sheetName val="BASEMENT_VENT___DUCTED_OPTION"/>
      <sheetName val="collections_plan_0401"/>
      <sheetName val="IO_LIST5"/>
      <sheetName val="INPUT_SHEET4"/>
      <sheetName val="Basement_Budget4"/>
      <sheetName val="Material_4"/>
      <sheetName val="Labour_&amp;_Plant4"/>
      <sheetName val="Extra_Item2"/>
      <sheetName val="Site_Dev_BOQ2"/>
      <sheetName val="Project_Budget_Worksheet2"/>
      <sheetName val="TBAL9697_-group_wise__sdpl2"/>
      <sheetName val="Civil_Works2"/>
      <sheetName val="water_prop_2"/>
      <sheetName val="Data_sheet2"/>
      <sheetName val="CFForecast_detail2"/>
      <sheetName val="Fill_this_out_first___2"/>
      <sheetName val="LIST_OF_MAKES2"/>
      <sheetName val="BASIS_-DEC_082"/>
      <sheetName val="INDIGINEOUS_ITEMS_2"/>
      <sheetName val="RCC,Ret__Wall2"/>
      <sheetName val="Basic_Rates2"/>
      <sheetName val="Data_base2"/>
      <sheetName val="Fin_Sum2"/>
      <sheetName val="sqn_ldr_3_Unit_2_2"/>
      <sheetName val="labour_coeff2"/>
      <sheetName val="Rate_Analysis2"/>
      <sheetName val="Cost_summary2"/>
      <sheetName val="SECURITY_12"/>
      <sheetName val="PRECAST_lightconc-II2"/>
      <sheetName val="Building_12"/>
      <sheetName val="BOQ_Direct_selling_cost2"/>
      <sheetName val="Centrifugal_pumps_cooling_towe2"/>
      <sheetName val="PRESSURIZATION_units2"/>
      <sheetName val="BASEMENT_VENT___DUCTED_OPTION2"/>
      <sheetName val="collections_plan_04012"/>
      <sheetName val="IO_LIST4"/>
      <sheetName val="INPUT_SHEET3"/>
      <sheetName val="Basement_Budget3"/>
      <sheetName val="Material_3"/>
      <sheetName val="Labour_&amp;_Plant3"/>
      <sheetName val="Extra_Item1"/>
      <sheetName val="Site_Dev_BOQ1"/>
      <sheetName val="Project_Budget_Worksheet1"/>
      <sheetName val="TBAL9697_-group_wise__sdpl1"/>
      <sheetName val="Civil_Works1"/>
      <sheetName val="water_prop_1"/>
      <sheetName val="Data_sheet1"/>
      <sheetName val="CFForecast_detail1"/>
      <sheetName val="Fill_this_out_first___1"/>
      <sheetName val="LIST_OF_MAKES1"/>
      <sheetName val="BASIS_-DEC_081"/>
      <sheetName val="INDIGINEOUS_ITEMS_1"/>
      <sheetName val="RCC,Ret__Wall1"/>
      <sheetName val="Basic_Rates1"/>
      <sheetName val="Data_base1"/>
      <sheetName val="Fin_Sum1"/>
      <sheetName val="sqn_ldr_3_Unit_2_1"/>
      <sheetName val="labour_coeff1"/>
      <sheetName val="Rate_Analysis1"/>
      <sheetName val="Cost_summary1"/>
      <sheetName val="SECURITY_11"/>
      <sheetName val="PRECAST_lightconc-II1"/>
      <sheetName val="Building_11"/>
      <sheetName val="BOQ_Direct_selling_cost1"/>
      <sheetName val="Centrifugal_pumps_cooling_towe1"/>
      <sheetName val="PRESSURIZATION_units1"/>
      <sheetName val="BASEMENT_VENT___DUCTED_OPTION1"/>
      <sheetName val="collections_plan_04011"/>
      <sheetName val="IO_LIST6"/>
      <sheetName val="INPUT_SHEET5"/>
      <sheetName val="Basement_Budget5"/>
      <sheetName val="Material_5"/>
      <sheetName val="Labour_&amp;_Plant5"/>
      <sheetName val="Extra_Item3"/>
      <sheetName val="Site_Dev_BOQ3"/>
      <sheetName val="Project_Budget_Worksheet3"/>
      <sheetName val="TBAL9697_-group_wise__sdpl3"/>
      <sheetName val="Civil_Works3"/>
      <sheetName val="water_prop_3"/>
      <sheetName val="Data_sheet3"/>
      <sheetName val="CFForecast_detail3"/>
      <sheetName val="Fill_this_out_first___3"/>
      <sheetName val="LIST_OF_MAKES3"/>
      <sheetName val="BASIS_-DEC_083"/>
      <sheetName val="INDIGINEOUS_ITEMS_3"/>
      <sheetName val="RCC,Ret__Wall3"/>
      <sheetName val="Basic_Rates3"/>
      <sheetName val="Data_base3"/>
      <sheetName val="Fin_Sum3"/>
      <sheetName val="sqn_ldr_3_Unit_2_3"/>
      <sheetName val="labour_coeff3"/>
      <sheetName val="Rate_Analysis3"/>
      <sheetName val="Cost_summary3"/>
      <sheetName val="SECURITY_13"/>
      <sheetName val="PRECAST_lightconc-II3"/>
      <sheetName val="Building_13"/>
      <sheetName val="BOQ_Direct_selling_cost3"/>
      <sheetName val="Centrifugal_pumps_cooling_towe3"/>
      <sheetName val="PRESSURIZATION_units3"/>
      <sheetName val="BASEMENT_VENT___DUCTED_OPTION3"/>
      <sheetName val="collections_plan_04013"/>
      <sheetName val="IO_LIST7"/>
      <sheetName val="INPUT_SHEET6"/>
      <sheetName val="Basement_Budget6"/>
      <sheetName val="Material_6"/>
      <sheetName val="Labour_&amp;_Plant6"/>
      <sheetName val="Extra_Item4"/>
      <sheetName val="Site_Dev_BOQ4"/>
      <sheetName val="Project_Budget_Worksheet4"/>
      <sheetName val="TBAL9697_-group_wise__sdpl4"/>
      <sheetName val="Civil_Works4"/>
      <sheetName val="water_prop_4"/>
      <sheetName val="Data_sheet4"/>
      <sheetName val="CFForecast_detail4"/>
      <sheetName val="Fill_this_out_first___4"/>
      <sheetName val="LIST_OF_MAKES4"/>
      <sheetName val="BASIS_-DEC_084"/>
      <sheetName val="INDIGINEOUS_ITEMS_4"/>
      <sheetName val="RCC,Ret__Wall4"/>
      <sheetName val="Basic_Rates4"/>
      <sheetName val="Data_base4"/>
      <sheetName val="Fin_Sum4"/>
      <sheetName val="sqn_ldr_3_Unit_2_4"/>
      <sheetName val="labour_coeff4"/>
      <sheetName val="Rate_Analysis4"/>
      <sheetName val="Cost_summary4"/>
      <sheetName val="SECURITY_14"/>
      <sheetName val="PRECAST_lightconc-II4"/>
      <sheetName val="Building_14"/>
      <sheetName val="BOQ_Direct_selling_cost4"/>
      <sheetName val="Centrifugal_pumps_cooling_towe4"/>
      <sheetName val="PRESSURIZATION_units4"/>
      <sheetName val="BASEMENT_VENT___DUCTED_OPTION4"/>
      <sheetName val="collections_plan_04014"/>
      <sheetName val="IO_LIST8"/>
      <sheetName val="INPUT_SHEET7"/>
      <sheetName val="Basement_Budget7"/>
      <sheetName val="Material_7"/>
      <sheetName val="Labour_&amp;_Plant7"/>
      <sheetName val="Extra_Item5"/>
      <sheetName val="Site_Dev_BOQ5"/>
      <sheetName val="Project_Budget_Worksheet5"/>
      <sheetName val="TBAL9697_-group_wise__sdpl5"/>
      <sheetName val="Civil_Works5"/>
      <sheetName val="water_prop_5"/>
      <sheetName val="Data_sheet5"/>
      <sheetName val="CFForecast_detail5"/>
      <sheetName val="Fill_this_out_first___5"/>
      <sheetName val="LIST_OF_MAKES5"/>
      <sheetName val="BASIS_-DEC_085"/>
      <sheetName val="INDIGINEOUS_ITEMS_5"/>
      <sheetName val="RCC,Ret__Wall5"/>
      <sheetName val="Basic_Rates5"/>
      <sheetName val="Data_base5"/>
      <sheetName val="Fin_Sum5"/>
      <sheetName val="sqn_ldr_3_Unit_2_5"/>
      <sheetName val="labour_coeff5"/>
      <sheetName val="Rate_Analysis5"/>
      <sheetName val="Cost_summary5"/>
      <sheetName val="SECURITY_15"/>
      <sheetName val="PRECAST_lightconc-II5"/>
      <sheetName val="Building_15"/>
      <sheetName val="BOQ_Direct_selling_cost5"/>
      <sheetName val="Centrifugal_pumps_cooling_towe5"/>
      <sheetName val="PRESSURIZATION_units5"/>
      <sheetName val="BASEMENT_VENT___DUCTED_OPTION5"/>
      <sheetName val="collections_plan_04015"/>
      <sheetName val="IO_LIST9"/>
      <sheetName val="INPUT_SHEET8"/>
      <sheetName val="Basement_Budget8"/>
      <sheetName val="Material_8"/>
      <sheetName val="Labour_&amp;_Plant8"/>
      <sheetName val="Extra_Item6"/>
      <sheetName val="Site_Dev_BOQ6"/>
      <sheetName val="Project_Budget_Worksheet6"/>
      <sheetName val="TBAL9697_-group_wise__sdpl6"/>
      <sheetName val="Civil_Works6"/>
      <sheetName val="water_prop_6"/>
      <sheetName val="Data_sheet6"/>
      <sheetName val="CFForecast_detail6"/>
      <sheetName val="Fill_this_out_first___6"/>
      <sheetName val="LIST_OF_MAKES6"/>
      <sheetName val="BASIS_-DEC_086"/>
      <sheetName val="INDIGINEOUS_ITEMS_6"/>
      <sheetName val="RCC,Ret__Wall6"/>
      <sheetName val="Basic_Rates6"/>
      <sheetName val="Data_base6"/>
      <sheetName val="Fin_Sum6"/>
      <sheetName val="sqn_ldr_3_Unit_2_6"/>
      <sheetName val="labour_coeff6"/>
      <sheetName val="Rate_Analysis6"/>
      <sheetName val="Cost_summary6"/>
      <sheetName val="SECURITY_16"/>
      <sheetName val="PRECAST_lightconc-II6"/>
      <sheetName val="Building_16"/>
      <sheetName val="BOQ_Direct_selling_cost6"/>
      <sheetName val="Centrifugal_pumps_cooling_towe6"/>
      <sheetName val="PRESSURIZATION_units6"/>
      <sheetName val="BASEMENT_VENT___DUCTED_OPTION6"/>
      <sheetName val="collections_plan_04016"/>
      <sheetName val="IO_LIST10"/>
      <sheetName val="INPUT_SHEET9"/>
      <sheetName val="Basement_Budget9"/>
      <sheetName val="Material_9"/>
      <sheetName val="Labour_&amp;_Plant9"/>
      <sheetName val="Extra_Item7"/>
      <sheetName val="Site_Dev_BOQ7"/>
      <sheetName val="Project_Budget_Worksheet7"/>
      <sheetName val="TBAL9697_-group_wise__sdpl7"/>
      <sheetName val="Civil_Works7"/>
      <sheetName val="water_prop_7"/>
      <sheetName val="Data_sheet7"/>
      <sheetName val="CFForecast_detail7"/>
      <sheetName val="Fill_this_out_first___7"/>
      <sheetName val="LIST_OF_MAKES7"/>
      <sheetName val="BASIS_-DEC_087"/>
      <sheetName val="INDIGINEOUS_ITEMS_7"/>
      <sheetName val="RCC,Ret__Wall7"/>
      <sheetName val="Basic_Rates7"/>
      <sheetName val="Data_base7"/>
      <sheetName val="Fin_Sum7"/>
      <sheetName val="sqn_ldr_3_Unit_2_7"/>
      <sheetName val="labour_coeff7"/>
      <sheetName val="Rate_Analysis7"/>
      <sheetName val="Cost_summary7"/>
      <sheetName val="SECURITY_17"/>
      <sheetName val="PRECAST_lightconc-II7"/>
      <sheetName val="Building_17"/>
      <sheetName val="BOQ_Direct_selling_cost7"/>
      <sheetName val="Centrifugal_pumps_cooling_towe7"/>
      <sheetName val="PRESSURIZATION_units7"/>
      <sheetName val="BASEMENT_VENT___DUCTED_OPTION7"/>
      <sheetName val="collections_plan_04017"/>
      <sheetName val="IO_LIST11"/>
      <sheetName val="INPUT_SHEET10"/>
      <sheetName val="Basement_Budget10"/>
      <sheetName val="Material_10"/>
      <sheetName val="Labour_&amp;_Plant10"/>
      <sheetName val="Extra_Item8"/>
      <sheetName val="Site_Dev_BOQ8"/>
      <sheetName val="Project_Budget_Worksheet8"/>
      <sheetName val="TBAL9697_-group_wise__sdpl8"/>
      <sheetName val="Civil_Works8"/>
      <sheetName val="water_prop_8"/>
      <sheetName val="Data_sheet8"/>
      <sheetName val="CFForecast_detail8"/>
      <sheetName val="Fill_this_out_first___8"/>
      <sheetName val="LIST_OF_MAKES8"/>
      <sheetName val="BASIS_-DEC_088"/>
      <sheetName val="INDIGINEOUS_ITEMS_8"/>
      <sheetName val="RCC,Ret__Wall8"/>
      <sheetName val="Basic_Rates8"/>
      <sheetName val="Data_base8"/>
      <sheetName val="Fin_Sum8"/>
      <sheetName val="sqn_ldr_3_Unit_2_8"/>
      <sheetName val="labour_coeff8"/>
      <sheetName val="Rate_Analysis8"/>
      <sheetName val="Cost_summary8"/>
      <sheetName val="SECURITY_18"/>
      <sheetName val="PRECAST_lightconc-II8"/>
      <sheetName val="Building_18"/>
      <sheetName val="BOQ_Direct_selling_cost8"/>
      <sheetName val="Centrifugal_pumps_cooling_towe8"/>
      <sheetName val="PRESSURIZATION_units8"/>
      <sheetName val="BASEMENT_VENT___DUCTED_OPTION8"/>
      <sheetName val="collections_plan_04018"/>
      <sheetName val="Database"/>
      <sheetName val="SCHEDULE"/>
      <sheetName val="schedule nos"/>
      <sheetName val="NPV"/>
      <sheetName val="IO_LIST17"/>
      <sheetName val="INPUT_SHEET16"/>
      <sheetName val="Basement_Budget16"/>
      <sheetName val="Material_16"/>
      <sheetName val="Labour_&amp;_Plant16"/>
      <sheetName val="Extra_Item14"/>
      <sheetName val="Site_Dev_BOQ14"/>
      <sheetName val="Project_Budget_Worksheet14"/>
      <sheetName val="TBAL9697_-group_wise__sdpl14"/>
      <sheetName val="Civil_Works14"/>
      <sheetName val="water_prop_14"/>
      <sheetName val="Data_sheet14"/>
      <sheetName val="CFForecast_detail14"/>
      <sheetName val="Fill_this_out_first___14"/>
      <sheetName val="LIST_OF_MAKES14"/>
      <sheetName val="BASIS_-DEC_0814"/>
      <sheetName val="INDIGINEOUS_ITEMS_14"/>
      <sheetName val="RCC,Ret__Wall14"/>
      <sheetName val="Basic_Rates14"/>
      <sheetName val="Data_base14"/>
      <sheetName val="Fin_Sum14"/>
      <sheetName val="sqn_ldr_3_Unit_2_14"/>
      <sheetName val="labour_coeff14"/>
      <sheetName val="Rate_Analysis14"/>
      <sheetName val="Cost_summary14"/>
      <sheetName val="SECURITY_114"/>
      <sheetName val="PRECAST_lightconc-II14"/>
      <sheetName val="Building_114"/>
      <sheetName val="BOQ_Direct_selling_cost14"/>
      <sheetName val="Centrifugal_pumps_cooling_tow14"/>
      <sheetName val="PRESSURIZATION_units14"/>
      <sheetName val="BASEMENT_VENT___DUCTED_OPTION14"/>
      <sheetName val="collections_plan_040114"/>
      <sheetName val="IO_LIST13"/>
      <sheetName val="INPUT_SHEET12"/>
    </sheetNames>
    <sheetDataSet>
      <sheetData sheetId="0" refreshError="1">
        <row r="1">
          <cell r="D1" t="str">
            <v xml:space="preserve">Analog Signals  </v>
          </cell>
          <cell r="G1" t="str">
            <v>Digital Signals</v>
          </cell>
        </row>
        <row r="2">
          <cell r="A2" t="str">
            <v>Sl.no.</v>
          </cell>
          <cell r="B2" t="str">
            <v>Description</v>
          </cell>
          <cell r="C2" t="str">
            <v>Qty</v>
          </cell>
          <cell r="D2" t="str">
            <v>AI Ni 1000</v>
          </cell>
          <cell r="E2" t="str">
            <v>AI 0-10V</v>
          </cell>
          <cell r="F2" t="str">
            <v>AO</v>
          </cell>
          <cell r="G2" t="str">
            <v>DI</v>
          </cell>
          <cell r="H2" t="str">
            <v>DO</v>
          </cell>
          <cell r="I2" t="str">
            <v>Remark</v>
          </cell>
          <cell r="J2" t="str">
            <v>Device from BAS Vendor</v>
          </cell>
          <cell r="K2" t="str">
            <v>Scope of sensor, actuator, contacts, relays, microprocessor unit</v>
          </cell>
          <cell r="L2" t="str">
            <v>stats</v>
          </cell>
          <cell r="M2" t="str">
            <v>sensors</v>
          </cell>
          <cell r="N2" t="str">
            <v>Actuators</v>
          </cell>
          <cell r="O2" t="str">
            <v>valves</v>
          </cell>
        </row>
        <row r="3">
          <cell r="A3" t="str">
            <v>A</v>
          </cell>
          <cell r="B3" t="str">
            <v>ACMV Automation system</v>
          </cell>
        </row>
        <row r="4">
          <cell r="B4" t="str">
            <v>Chillers</v>
          </cell>
        </row>
        <row r="5">
          <cell r="B5" t="str">
            <v>Air Cooled Chillers, water / brine - Qty</v>
          </cell>
          <cell r="I5">
            <v>8</v>
          </cell>
          <cell r="K5" t="str">
            <v>This quantity is assumed and can alter based on design &amp; build scheme of the ACMV contractor</v>
          </cell>
          <cell r="L5">
            <v>0</v>
          </cell>
          <cell r="M5">
            <v>0</v>
          </cell>
          <cell r="N5">
            <v>0</v>
          </cell>
          <cell r="O5">
            <v>0</v>
          </cell>
        </row>
        <row r="6">
          <cell r="A6">
            <v>1</v>
          </cell>
          <cell r="B6" t="str">
            <v>Chiller Enable command</v>
          </cell>
          <cell r="H6">
            <v>8</v>
          </cell>
          <cell r="I6" t="str">
            <v>Command to chiller panel</v>
          </cell>
          <cell r="K6" t="str">
            <v>ACMV Vendor</v>
          </cell>
          <cell r="L6">
            <v>0</v>
          </cell>
          <cell r="M6">
            <v>0</v>
          </cell>
          <cell r="N6">
            <v>0</v>
          </cell>
          <cell r="O6">
            <v>0</v>
          </cell>
        </row>
        <row r="7">
          <cell r="A7">
            <v>2</v>
          </cell>
          <cell r="B7" t="str">
            <v>Chiller ON/OFF status</v>
          </cell>
          <cell r="G7">
            <v>8</v>
          </cell>
          <cell r="I7" t="str">
            <v xml:space="preserve">signal from potential-free  contact </v>
          </cell>
          <cell r="K7" t="str">
            <v>ACMV Vendor</v>
          </cell>
          <cell r="L7">
            <v>0</v>
          </cell>
          <cell r="M7">
            <v>0</v>
          </cell>
          <cell r="N7">
            <v>0</v>
          </cell>
          <cell r="O7">
            <v>0</v>
          </cell>
        </row>
        <row r="8">
          <cell r="A8">
            <v>3</v>
          </cell>
          <cell r="B8" t="str">
            <v>Chiller Auto / Manual status</v>
          </cell>
          <cell r="G8">
            <v>8</v>
          </cell>
          <cell r="I8" t="str">
            <v xml:space="preserve">signal from potential-free  contact </v>
          </cell>
          <cell r="K8" t="str">
            <v>ACMV Vendor</v>
          </cell>
          <cell r="L8">
            <v>0</v>
          </cell>
          <cell r="M8">
            <v>0</v>
          </cell>
          <cell r="N8">
            <v>0</v>
          </cell>
          <cell r="O8">
            <v>0</v>
          </cell>
        </row>
        <row r="9">
          <cell r="A9">
            <v>4</v>
          </cell>
          <cell r="B9" t="str">
            <v>Chiller trip status</v>
          </cell>
          <cell r="G9">
            <v>8</v>
          </cell>
          <cell r="I9" t="str">
            <v xml:space="preserve">signal from potential-free  contact </v>
          </cell>
          <cell r="K9" t="str">
            <v>ACMV Vendor</v>
          </cell>
          <cell r="L9">
            <v>0</v>
          </cell>
          <cell r="M9">
            <v>0</v>
          </cell>
          <cell r="N9">
            <v>0</v>
          </cell>
          <cell r="O9">
            <v>0</v>
          </cell>
        </row>
        <row r="10">
          <cell r="A10">
            <v>5</v>
          </cell>
          <cell r="B10" t="str">
            <v>Set charge temperature</v>
          </cell>
          <cell r="H10">
            <v>8</v>
          </cell>
          <cell r="I10" t="str">
            <v>Command to chiller panel</v>
          </cell>
          <cell r="K10" t="str">
            <v>ACMV Vendor</v>
          </cell>
          <cell r="L10">
            <v>0</v>
          </cell>
          <cell r="M10">
            <v>0</v>
          </cell>
          <cell r="N10">
            <v>0</v>
          </cell>
          <cell r="O10">
            <v>0</v>
          </cell>
        </row>
        <row r="11">
          <cell r="A11">
            <v>6</v>
          </cell>
          <cell r="B11" t="str">
            <v>Flow switch status</v>
          </cell>
          <cell r="G11">
            <v>8</v>
          </cell>
          <cell r="I11" t="str">
            <v>flow switch</v>
          </cell>
          <cell r="J11" t="str">
            <v>B</v>
          </cell>
          <cell r="K11" t="str">
            <v>BAS vendor</v>
          </cell>
          <cell r="L11">
            <v>8</v>
          </cell>
          <cell r="M11">
            <v>0</v>
          </cell>
          <cell r="N11">
            <v>0</v>
          </cell>
          <cell r="O11">
            <v>0</v>
          </cell>
        </row>
        <row r="12">
          <cell r="A12">
            <v>7</v>
          </cell>
          <cell r="B12" t="str">
            <v>Outlet temperature of Individual chillers</v>
          </cell>
          <cell r="D12">
            <v>8</v>
          </cell>
          <cell r="I12" t="str">
            <v>Immersion type temp sensor + pocket</v>
          </cell>
          <cell r="J12" t="str">
            <v>S</v>
          </cell>
          <cell r="K12" t="str">
            <v>BAS vendor</v>
          </cell>
          <cell r="L12">
            <v>0</v>
          </cell>
          <cell r="M12">
            <v>8</v>
          </cell>
          <cell r="N12">
            <v>0</v>
          </cell>
          <cell r="O12">
            <v>0</v>
          </cell>
        </row>
        <row r="13">
          <cell r="A13">
            <v>8</v>
          </cell>
          <cell r="B13" t="str">
            <v>Common supply &amp; return header temperature /each circuit</v>
          </cell>
          <cell r="D13">
            <v>8</v>
          </cell>
          <cell r="I13" t="str">
            <v>Immersion type temp sensor + pocket</v>
          </cell>
          <cell r="J13" t="str">
            <v>S</v>
          </cell>
          <cell r="K13" t="str">
            <v>BAS vendor</v>
          </cell>
          <cell r="L13">
            <v>0</v>
          </cell>
          <cell r="M13">
            <v>8</v>
          </cell>
          <cell r="N13">
            <v>0</v>
          </cell>
          <cell r="O13">
            <v>0</v>
          </cell>
        </row>
        <row r="14">
          <cell r="A14">
            <v>9</v>
          </cell>
          <cell r="B14" t="str">
            <v>butterfly on/off Chiller isolation valves command &amp; status</v>
          </cell>
          <cell r="G14">
            <v>8</v>
          </cell>
          <cell r="H14">
            <v>8</v>
          </cell>
          <cell r="I14" t="str">
            <v>Butterfly on/off valve</v>
          </cell>
          <cell r="J14" t="str">
            <v>V</v>
          </cell>
          <cell r="K14" t="str">
            <v>BAS vendor</v>
          </cell>
          <cell r="L14">
            <v>0</v>
          </cell>
          <cell r="M14">
            <v>0</v>
          </cell>
          <cell r="N14">
            <v>8</v>
          </cell>
          <cell r="O14">
            <v>8</v>
          </cell>
        </row>
        <row r="15">
          <cell r="A15">
            <v>10</v>
          </cell>
          <cell r="B15" t="str">
            <v>butterfly on/off valves - Chiller bank linking over primary headers command &amp; status</v>
          </cell>
          <cell r="G15">
            <v>8</v>
          </cell>
          <cell r="H15">
            <v>8</v>
          </cell>
          <cell r="I15" t="str">
            <v>Butterfly on/off valve</v>
          </cell>
          <cell r="J15" t="str">
            <v>V</v>
          </cell>
          <cell r="K15" t="str">
            <v>BAS vendor</v>
          </cell>
          <cell r="L15">
            <v>0</v>
          </cell>
          <cell r="M15">
            <v>0</v>
          </cell>
          <cell r="N15">
            <v>8</v>
          </cell>
          <cell r="O15">
            <v>8</v>
          </cell>
        </row>
        <row r="16">
          <cell r="A16">
            <v>11</v>
          </cell>
          <cell r="B16" t="str">
            <v>Temperature at TES outlet</v>
          </cell>
          <cell r="D16">
            <v>4</v>
          </cell>
          <cell r="I16" t="str">
            <v>Immersion type temp sensor + pocket</v>
          </cell>
          <cell r="J16" t="str">
            <v>S</v>
          </cell>
          <cell r="K16" t="str">
            <v>BAS vendor</v>
          </cell>
          <cell r="L16">
            <v>0</v>
          </cell>
          <cell r="M16">
            <v>4</v>
          </cell>
          <cell r="N16">
            <v>0</v>
          </cell>
          <cell r="O16">
            <v>0</v>
          </cell>
        </row>
        <row r="17">
          <cell r="A17">
            <v>12</v>
          </cell>
          <cell r="B17" t="str">
            <v>3-way modulating valve at TES line</v>
          </cell>
          <cell r="F17">
            <v>4</v>
          </cell>
          <cell r="I17" t="str">
            <v xml:space="preserve">3-way valve </v>
          </cell>
          <cell r="J17" t="str">
            <v>V</v>
          </cell>
          <cell r="K17" t="str">
            <v>BAS vendor</v>
          </cell>
          <cell r="L17">
            <v>0</v>
          </cell>
          <cell r="M17">
            <v>0</v>
          </cell>
          <cell r="N17">
            <v>4</v>
          </cell>
          <cell r="O17">
            <v>4</v>
          </cell>
        </row>
        <row r="18">
          <cell r="A18">
            <v>13</v>
          </cell>
          <cell r="B18" t="str">
            <v>Temperature at PHE outlet</v>
          </cell>
          <cell r="D18">
            <v>4</v>
          </cell>
          <cell r="I18" t="str">
            <v>Immersion type temp sensor + pocket</v>
          </cell>
          <cell r="J18" t="str">
            <v>S</v>
          </cell>
          <cell r="K18" t="str">
            <v>BAS vendor</v>
          </cell>
          <cell r="L18">
            <v>0</v>
          </cell>
          <cell r="M18">
            <v>4</v>
          </cell>
          <cell r="N18">
            <v>0</v>
          </cell>
          <cell r="O18">
            <v>0</v>
          </cell>
        </row>
        <row r="19">
          <cell r="A19">
            <v>14</v>
          </cell>
          <cell r="B19" t="str">
            <v>Anti-freeze thermostat</v>
          </cell>
          <cell r="G19">
            <v>4</v>
          </cell>
          <cell r="I19" t="str">
            <v>Anti-freeze thermostat</v>
          </cell>
          <cell r="J19" t="str">
            <v>B</v>
          </cell>
          <cell r="K19" t="str">
            <v>BAS vendor</v>
          </cell>
          <cell r="L19">
            <v>4</v>
          </cell>
          <cell r="M19">
            <v>0</v>
          </cell>
          <cell r="N19">
            <v>0</v>
          </cell>
          <cell r="O19">
            <v>0</v>
          </cell>
        </row>
        <row r="20">
          <cell r="A20">
            <v>15</v>
          </cell>
          <cell r="B20" t="str">
            <v>3-way modulating valve at PHE line</v>
          </cell>
          <cell r="F20">
            <v>4</v>
          </cell>
          <cell r="I20" t="str">
            <v xml:space="preserve">3-way valve </v>
          </cell>
          <cell r="J20" t="str">
            <v>V</v>
          </cell>
          <cell r="K20" t="str">
            <v>BAS vendor</v>
          </cell>
          <cell r="L20">
            <v>0</v>
          </cell>
          <cell r="M20">
            <v>0</v>
          </cell>
          <cell r="N20">
            <v>4</v>
          </cell>
          <cell r="O20">
            <v>4</v>
          </cell>
        </row>
        <row r="21">
          <cell r="B21" t="str">
            <v>Primary chilled Water Pumps - Qty</v>
          </cell>
          <cell r="I21">
            <v>12</v>
          </cell>
          <cell r="K21" t="str">
            <v>This quantity is assumed and can alter based on design &amp; build scheme of the ACMV contractor</v>
          </cell>
          <cell r="L21">
            <v>0</v>
          </cell>
          <cell r="M21">
            <v>0</v>
          </cell>
          <cell r="N21">
            <v>0</v>
          </cell>
          <cell r="O21">
            <v>0</v>
          </cell>
        </row>
        <row r="22">
          <cell r="A22">
            <v>16</v>
          </cell>
          <cell r="B22" t="str">
            <v>pumps ON / OFF command</v>
          </cell>
          <cell r="H22">
            <v>12</v>
          </cell>
          <cell r="I22" t="str">
            <v>Command to chiller panel/ pumps panel</v>
          </cell>
          <cell r="K22" t="str">
            <v>ACMV Vendor</v>
          </cell>
          <cell r="L22">
            <v>0</v>
          </cell>
          <cell r="M22">
            <v>0</v>
          </cell>
          <cell r="N22">
            <v>0</v>
          </cell>
          <cell r="O22">
            <v>0</v>
          </cell>
        </row>
        <row r="23">
          <cell r="A23">
            <v>17</v>
          </cell>
          <cell r="B23" t="str">
            <v>pumps ON / OFF Status</v>
          </cell>
          <cell r="G23">
            <v>12</v>
          </cell>
          <cell r="I23" t="str">
            <v xml:space="preserve">signal from potential-free  contact </v>
          </cell>
          <cell r="K23" t="str">
            <v>ACMV Vendor</v>
          </cell>
          <cell r="L23">
            <v>0</v>
          </cell>
          <cell r="M23">
            <v>0</v>
          </cell>
          <cell r="N23">
            <v>0</v>
          </cell>
          <cell r="O23">
            <v>0</v>
          </cell>
        </row>
        <row r="24">
          <cell r="A24">
            <v>18</v>
          </cell>
          <cell r="B24" t="str">
            <v>pumps Auto / Manual status</v>
          </cell>
          <cell r="G24">
            <v>12</v>
          </cell>
          <cell r="I24" t="str">
            <v xml:space="preserve">signal from potential-free  contact </v>
          </cell>
          <cell r="K24" t="str">
            <v>ACMV Vendor</v>
          </cell>
          <cell r="L24">
            <v>0</v>
          </cell>
          <cell r="M24">
            <v>0</v>
          </cell>
          <cell r="N24">
            <v>0</v>
          </cell>
          <cell r="O24">
            <v>0</v>
          </cell>
        </row>
        <row r="25">
          <cell r="A25">
            <v>19</v>
          </cell>
          <cell r="B25" t="str">
            <v>Flow switch status</v>
          </cell>
          <cell r="G25">
            <v>12</v>
          </cell>
          <cell r="I25" t="str">
            <v>flow switch</v>
          </cell>
          <cell r="J25" t="str">
            <v>B</v>
          </cell>
          <cell r="K25" t="str">
            <v>BAS vendor</v>
          </cell>
          <cell r="L25">
            <v>12</v>
          </cell>
          <cell r="M25">
            <v>0</v>
          </cell>
          <cell r="N25">
            <v>0</v>
          </cell>
          <cell r="O25">
            <v>0</v>
          </cell>
        </row>
        <row r="26">
          <cell r="A26">
            <v>20</v>
          </cell>
          <cell r="B26" t="str">
            <v>pumps trip status</v>
          </cell>
          <cell r="G26">
            <v>12</v>
          </cell>
          <cell r="I26" t="str">
            <v xml:space="preserve">signal from potential-free  contact </v>
          </cell>
          <cell r="K26" t="str">
            <v>ACMV Vendor</v>
          </cell>
          <cell r="L26">
            <v>0</v>
          </cell>
          <cell r="M26">
            <v>0</v>
          </cell>
          <cell r="N26">
            <v>0</v>
          </cell>
          <cell r="O26">
            <v>0</v>
          </cell>
        </row>
        <row r="27">
          <cell r="B27" t="str">
            <v>Secondary chilled Water Pumps - Qty</v>
          </cell>
          <cell r="I27">
            <v>12</v>
          </cell>
          <cell r="K27" t="str">
            <v>This quantity is assumed and can alter based on design &amp; build scheme of the ACMV contractor</v>
          </cell>
          <cell r="L27">
            <v>0</v>
          </cell>
          <cell r="M27">
            <v>0</v>
          </cell>
          <cell r="N27">
            <v>0</v>
          </cell>
          <cell r="O27">
            <v>0</v>
          </cell>
        </row>
        <row r="28">
          <cell r="A28">
            <v>21</v>
          </cell>
          <cell r="B28" t="str">
            <v>pumps VFD monitoring / control</v>
          </cell>
          <cell r="I28" t="str">
            <v>Serial RS486 Bus from VFD panels on Modbus RTU</v>
          </cell>
          <cell r="K28" t="str">
            <v>ACMV Vendor</v>
          </cell>
          <cell r="L28">
            <v>0</v>
          </cell>
          <cell r="M28">
            <v>0</v>
          </cell>
          <cell r="N28">
            <v>0</v>
          </cell>
          <cell r="O28">
            <v>0</v>
          </cell>
        </row>
        <row r="29">
          <cell r="A29">
            <v>22</v>
          </cell>
          <cell r="B29" t="str">
            <v>pumps VFD healthy &amp; run Status</v>
          </cell>
          <cell r="G29">
            <v>12</v>
          </cell>
          <cell r="I29" t="str">
            <v xml:space="preserve">signal from potential-free  contact </v>
          </cell>
          <cell r="K29" t="str">
            <v>ACMV Vendor</v>
          </cell>
          <cell r="L29">
            <v>0</v>
          </cell>
          <cell r="M29">
            <v>0</v>
          </cell>
          <cell r="N29">
            <v>0</v>
          </cell>
          <cell r="O29">
            <v>0</v>
          </cell>
        </row>
        <row r="30">
          <cell r="A30">
            <v>23</v>
          </cell>
          <cell r="B30" t="str">
            <v>pumps VFD trip status</v>
          </cell>
          <cell r="G30">
            <v>12</v>
          </cell>
          <cell r="I30" t="str">
            <v xml:space="preserve">signal from potential-free  contact </v>
          </cell>
          <cell r="K30" t="str">
            <v>ACMV Vendor</v>
          </cell>
          <cell r="L30">
            <v>0</v>
          </cell>
          <cell r="M30">
            <v>0</v>
          </cell>
          <cell r="N30">
            <v>0</v>
          </cell>
          <cell r="O30">
            <v>0</v>
          </cell>
        </row>
        <row r="31">
          <cell r="A31">
            <v>24</v>
          </cell>
          <cell r="B31" t="str">
            <v>pumps VFD speed feedback</v>
          </cell>
          <cell r="E31">
            <v>12</v>
          </cell>
          <cell r="I31" t="str">
            <v>signal from VFD</v>
          </cell>
          <cell r="K31" t="str">
            <v>ACMV Vendor</v>
          </cell>
          <cell r="L31">
            <v>0</v>
          </cell>
          <cell r="M31">
            <v>0</v>
          </cell>
          <cell r="N31">
            <v>0</v>
          </cell>
          <cell r="O31">
            <v>0</v>
          </cell>
        </row>
        <row r="32">
          <cell r="A32">
            <v>25</v>
          </cell>
          <cell r="B32" t="str">
            <v>Temoerature sensor in supply &amp; return headers</v>
          </cell>
          <cell r="D32">
            <v>8</v>
          </cell>
          <cell r="I32" t="str">
            <v>Immersion type temp sensor + pocket</v>
          </cell>
          <cell r="J32" t="str">
            <v>S</v>
          </cell>
          <cell r="K32" t="str">
            <v>BAS vendor</v>
          </cell>
          <cell r="L32">
            <v>0</v>
          </cell>
          <cell r="M32">
            <v>8</v>
          </cell>
          <cell r="N32">
            <v>0</v>
          </cell>
          <cell r="O32">
            <v>0</v>
          </cell>
        </row>
        <row r="33">
          <cell r="A33">
            <v>26</v>
          </cell>
          <cell r="B33" t="str">
            <v>Outside Air RH &amp; Temperature.</v>
          </cell>
          <cell r="D33">
            <v>1</v>
          </cell>
          <cell r="E33">
            <v>1</v>
          </cell>
          <cell r="I33" t="str">
            <v>RH &amp; Temperature sensor</v>
          </cell>
          <cell r="J33" t="str">
            <v>S</v>
          </cell>
          <cell r="K33" t="str">
            <v>BAS vendor</v>
          </cell>
          <cell r="L33">
            <v>0</v>
          </cell>
          <cell r="M33">
            <v>2</v>
          </cell>
          <cell r="N33">
            <v>0</v>
          </cell>
          <cell r="O33">
            <v>0</v>
          </cell>
        </row>
        <row r="34">
          <cell r="A34">
            <v>27</v>
          </cell>
          <cell r="B34" t="str">
            <v>Flow through CHW header</v>
          </cell>
          <cell r="E34">
            <v>1</v>
          </cell>
          <cell r="I34" t="str">
            <v>Flow meter</v>
          </cell>
          <cell r="J34" t="str">
            <v>S</v>
          </cell>
          <cell r="K34" t="str">
            <v>BAS vendor</v>
          </cell>
          <cell r="L34">
            <v>0</v>
          </cell>
          <cell r="M34">
            <v>1</v>
          </cell>
          <cell r="N34">
            <v>0</v>
          </cell>
          <cell r="O34">
            <v>0</v>
          </cell>
        </row>
        <row r="35">
          <cell r="B35" t="str">
            <v>Spare 10%</v>
          </cell>
          <cell r="D35">
            <v>4</v>
          </cell>
          <cell r="E35">
            <v>2</v>
          </cell>
          <cell r="F35">
            <v>1</v>
          </cell>
          <cell r="G35">
            <v>13</v>
          </cell>
          <cell r="H35">
            <v>5</v>
          </cell>
        </row>
        <row r="36">
          <cell r="A36" t="str">
            <v>AX</v>
          </cell>
          <cell r="B36" t="str">
            <v xml:space="preserve">Total I/O For Chiller Plant </v>
          </cell>
          <cell r="D36">
            <v>37</v>
          </cell>
          <cell r="E36">
            <v>16</v>
          </cell>
          <cell r="F36">
            <v>9</v>
          </cell>
          <cell r="G36">
            <v>137</v>
          </cell>
          <cell r="H36">
            <v>49</v>
          </cell>
          <cell r="I36">
            <v>1</v>
          </cell>
          <cell r="L36">
            <v>24</v>
          </cell>
          <cell r="M36">
            <v>35</v>
          </cell>
          <cell r="N36">
            <v>24</v>
          </cell>
          <cell r="O36">
            <v>24</v>
          </cell>
        </row>
        <row r="37">
          <cell r="A37" t="str">
            <v>B</v>
          </cell>
          <cell r="B37" t="str">
            <v>Comfort Air Handling Units with TFA</v>
          </cell>
        </row>
        <row r="38">
          <cell r="B38" t="str">
            <v>Air Handling Units - Qty</v>
          </cell>
          <cell r="I38">
            <v>1</v>
          </cell>
        </row>
        <row r="39">
          <cell r="A39">
            <v>1</v>
          </cell>
          <cell r="B39" t="str">
            <v>AHU ON/OFF Command</v>
          </cell>
          <cell r="H39">
            <v>1</v>
          </cell>
          <cell r="I39" t="str">
            <v>Command to AHU panel</v>
          </cell>
          <cell r="K39" t="str">
            <v>ACMV Vendor</v>
          </cell>
          <cell r="L39">
            <v>0</v>
          </cell>
          <cell r="M39">
            <v>0</v>
          </cell>
          <cell r="N39">
            <v>0</v>
          </cell>
          <cell r="O39">
            <v>0</v>
          </cell>
        </row>
        <row r="40">
          <cell r="A40">
            <v>2</v>
          </cell>
          <cell r="B40" t="str">
            <v>AHU status - DP switch across fan</v>
          </cell>
          <cell r="G40">
            <v>1</v>
          </cell>
          <cell r="I40" t="str">
            <v>DP switch</v>
          </cell>
          <cell r="J40" t="str">
            <v>B</v>
          </cell>
          <cell r="K40" t="str">
            <v>BAS vendor</v>
          </cell>
          <cell r="L40">
            <v>106</v>
          </cell>
          <cell r="M40">
            <v>0</v>
          </cell>
          <cell r="N40">
            <v>0</v>
          </cell>
          <cell r="O40">
            <v>0</v>
          </cell>
        </row>
        <row r="41">
          <cell r="A41">
            <v>3</v>
          </cell>
          <cell r="B41" t="str">
            <v>AHU Auto/Manual Command</v>
          </cell>
          <cell r="H41">
            <v>1</v>
          </cell>
          <cell r="I41" t="str">
            <v>Command to AHU panel</v>
          </cell>
          <cell r="K41" t="str">
            <v>ACMV Vendor</v>
          </cell>
          <cell r="L41">
            <v>0</v>
          </cell>
          <cell r="M41">
            <v>0</v>
          </cell>
          <cell r="N41">
            <v>0</v>
          </cell>
          <cell r="O41">
            <v>0</v>
          </cell>
        </row>
        <row r="42">
          <cell r="A42">
            <v>4</v>
          </cell>
          <cell r="B42" t="str">
            <v>Return air Temperature Sensor</v>
          </cell>
          <cell r="D42">
            <v>1</v>
          </cell>
          <cell r="I42" t="str">
            <v>Duct type Temperature sensor</v>
          </cell>
          <cell r="J42" t="str">
            <v>S</v>
          </cell>
          <cell r="K42" t="str">
            <v>BAS vendor</v>
          </cell>
          <cell r="L42">
            <v>0</v>
          </cell>
          <cell r="M42">
            <v>106</v>
          </cell>
          <cell r="N42">
            <v>0</v>
          </cell>
          <cell r="O42">
            <v>0</v>
          </cell>
        </row>
        <row r="43">
          <cell r="A43">
            <v>5</v>
          </cell>
          <cell r="B43" t="str">
            <v>Filter status - DP switch across filter</v>
          </cell>
          <cell r="G43">
            <v>1</v>
          </cell>
          <cell r="I43" t="str">
            <v>DP switch</v>
          </cell>
          <cell r="J43" t="str">
            <v>B</v>
          </cell>
          <cell r="K43" t="str">
            <v>BAS vendor</v>
          </cell>
          <cell r="L43">
            <v>106</v>
          </cell>
          <cell r="M43">
            <v>0</v>
          </cell>
          <cell r="N43">
            <v>0</v>
          </cell>
          <cell r="O43">
            <v>0</v>
          </cell>
        </row>
        <row r="44">
          <cell r="A44">
            <v>6</v>
          </cell>
          <cell r="B44" t="str">
            <v>CHW 2-Way Valve Control</v>
          </cell>
          <cell r="F44">
            <v>1</v>
          </cell>
          <cell r="I44" t="str">
            <v>2-way auto balancing CHW valve</v>
          </cell>
          <cell r="J44" t="str">
            <v>V</v>
          </cell>
          <cell r="K44" t="str">
            <v>BAS vendor</v>
          </cell>
          <cell r="L44">
            <v>0</v>
          </cell>
          <cell r="M44">
            <v>0</v>
          </cell>
          <cell r="N44">
            <v>106</v>
          </cell>
          <cell r="O44">
            <v>106</v>
          </cell>
        </row>
        <row r="45">
          <cell r="A45">
            <v>7</v>
          </cell>
          <cell r="B45" t="str">
            <v>Flow of CHW from auto balancing valve</v>
          </cell>
          <cell r="E45">
            <v>1</v>
          </cell>
          <cell r="I45" t="str">
            <v>2-way auto balancing CHW valve</v>
          </cell>
          <cell r="J45" t="str">
            <v>V</v>
          </cell>
          <cell r="K45" t="str">
            <v>BAS vendor</v>
          </cell>
          <cell r="L45">
            <v>0</v>
          </cell>
          <cell r="M45">
            <v>0</v>
          </cell>
        </row>
        <row r="46">
          <cell r="A46">
            <v>8</v>
          </cell>
          <cell r="B46" t="str">
            <v>Matched pair temperature sensors at CHW in/outlet</v>
          </cell>
          <cell r="D46">
            <v>2</v>
          </cell>
          <cell r="I46" t="str">
            <v>Immersion type temp sensor+pocket</v>
          </cell>
          <cell r="J46" t="str">
            <v>S</v>
          </cell>
          <cell r="K46" t="str">
            <v>BAS vendor</v>
          </cell>
          <cell r="L46">
            <v>0</v>
          </cell>
          <cell r="M46">
            <v>212</v>
          </cell>
          <cell r="N46">
            <v>0</v>
          </cell>
          <cell r="O46">
            <v>0</v>
          </cell>
        </row>
        <row r="47">
          <cell r="A47">
            <v>9</v>
          </cell>
          <cell r="B47" t="str">
            <v>Fire trip status</v>
          </cell>
          <cell r="G47">
            <v>1</v>
          </cell>
          <cell r="I47" t="str">
            <v>signal from DSD &amp; FAS</v>
          </cell>
          <cell r="K47" t="str">
            <v>BAS vendor</v>
          </cell>
          <cell r="L47">
            <v>0</v>
          </cell>
          <cell r="M47">
            <v>0</v>
          </cell>
          <cell r="N47">
            <v>0</v>
          </cell>
          <cell r="O47">
            <v>0</v>
          </cell>
        </row>
        <row r="48">
          <cell r="A48">
            <v>10</v>
          </cell>
          <cell r="B48" t="str">
            <v>Fire Damper Status - SA, RA, reset command</v>
          </cell>
          <cell r="G48">
            <v>2</v>
          </cell>
          <cell r="H48">
            <v>1</v>
          </cell>
          <cell r="I48" t="str">
            <v>aux.contact - fire damper actuators</v>
          </cell>
          <cell r="J48" t="str">
            <v>D</v>
          </cell>
          <cell r="K48" t="str">
            <v>BAS vendor</v>
          </cell>
          <cell r="L48">
            <v>0</v>
          </cell>
          <cell r="M48">
            <v>0</v>
          </cell>
          <cell r="N48">
            <v>212</v>
          </cell>
          <cell r="O48">
            <v>0</v>
          </cell>
        </row>
        <row r="49">
          <cell r="A49">
            <v>11</v>
          </cell>
          <cell r="B49" t="str">
            <v xml:space="preserve">Pressurization Damper Status&amp; command - Lift lobby </v>
          </cell>
          <cell r="G49">
            <v>1</v>
          </cell>
          <cell r="H49">
            <v>1</v>
          </cell>
          <cell r="I49" t="str">
            <v>combined status from IRM</v>
          </cell>
          <cell r="J49" t="str">
            <v>D</v>
          </cell>
          <cell r="K49" t="str">
            <v>BAS vendor</v>
          </cell>
          <cell r="L49">
            <v>0</v>
          </cell>
          <cell r="M49">
            <v>0</v>
          </cell>
          <cell r="N49">
            <v>112</v>
          </cell>
          <cell r="O49">
            <v>0</v>
          </cell>
        </row>
        <row r="50">
          <cell r="A50">
            <v>12</v>
          </cell>
          <cell r="B50" t="str">
            <v>CO2 sensor</v>
          </cell>
          <cell r="E50">
            <v>1</v>
          </cell>
          <cell r="I50" t="str">
            <v>CO2 sensor</v>
          </cell>
          <cell r="J50" t="str">
            <v>S</v>
          </cell>
          <cell r="K50" t="str">
            <v>BAS vendor</v>
          </cell>
          <cell r="L50">
            <v>0</v>
          </cell>
          <cell r="M50">
            <v>102</v>
          </cell>
          <cell r="N50">
            <v>0</v>
          </cell>
          <cell r="O50">
            <v>0</v>
          </cell>
        </row>
        <row r="51">
          <cell r="A51">
            <v>13</v>
          </cell>
          <cell r="B51" t="str">
            <v>FA/EA damper modulation</v>
          </cell>
          <cell r="F51">
            <v>1</v>
          </cell>
          <cell r="I51" t="str">
            <v>auxiliary contact - damper actuator</v>
          </cell>
          <cell r="J51" t="str">
            <v>D</v>
          </cell>
          <cell r="K51" t="str">
            <v>BAS vendor</v>
          </cell>
          <cell r="L51">
            <v>0</v>
          </cell>
          <cell r="M51">
            <v>0</v>
          </cell>
          <cell r="N51">
            <v>106</v>
          </cell>
          <cell r="O51">
            <v>0</v>
          </cell>
        </row>
        <row r="52">
          <cell r="A52">
            <v>14</v>
          </cell>
          <cell r="B52" t="str">
            <v>TFA ON/OFF Command, status</v>
          </cell>
          <cell r="G52">
            <v>1</v>
          </cell>
          <cell r="H52">
            <v>1</v>
          </cell>
          <cell r="I52" t="str">
            <v>Command to AHU panel</v>
          </cell>
          <cell r="K52" t="str">
            <v>ACMV Vendor</v>
          </cell>
          <cell r="L52">
            <v>0</v>
          </cell>
          <cell r="M52">
            <v>0</v>
          </cell>
          <cell r="N52">
            <v>0</v>
          </cell>
          <cell r="O52">
            <v>0</v>
          </cell>
        </row>
        <row r="53">
          <cell r="A53">
            <v>15</v>
          </cell>
          <cell r="B53" t="str">
            <v>MCC power supply status</v>
          </cell>
          <cell r="G53">
            <v>1</v>
          </cell>
          <cell r="I53" t="str">
            <v>signal from potential free contact</v>
          </cell>
          <cell r="K53" t="str">
            <v>ACMV Vendor</v>
          </cell>
          <cell r="L53">
            <v>0</v>
          </cell>
          <cell r="M53">
            <v>0</v>
          </cell>
          <cell r="N53">
            <v>0</v>
          </cell>
          <cell r="O53">
            <v>0</v>
          </cell>
        </row>
        <row r="54">
          <cell r="A54">
            <v>16</v>
          </cell>
          <cell r="B54" t="str">
            <v>Smoke extraction dampers</v>
          </cell>
          <cell r="G54">
            <v>1</v>
          </cell>
          <cell r="H54">
            <v>1</v>
          </cell>
          <cell r="I54" t="str">
            <v>damper actuators</v>
          </cell>
          <cell r="J54" t="str">
            <v>D</v>
          </cell>
          <cell r="K54" t="str">
            <v>BAS vendor</v>
          </cell>
          <cell r="L54">
            <v>0</v>
          </cell>
          <cell r="M54">
            <v>0</v>
          </cell>
          <cell r="N54">
            <v>60</v>
          </cell>
          <cell r="O54">
            <v>0</v>
          </cell>
        </row>
        <row r="55">
          <cell r="B55" t="str">
            <v>Spare 10%</v>
          </cell>
          <cell r="D55">
            <v>1</v>
          </cell>
          <cell r="E55">
            <v>1</v>
          </cell>
          <cell r="F55">
            <v>1</v>
          </cell>
          <cell r="G55">
            <v>1</v>
          </cell>
          <cell r="H55">
            <v>1</v>
          </cell>
        </row>
        <row r="56">
          <cell r="A56" t="str">
            <v>BX</v>
          </cell>
          <cell r="B56" t="str">
            <v>Total I/O for AHU with TFA</v>
          </cell>
          <cell r="D56">
            <v>4</v>
          </cell>
          <cell r="E56">
            <v>3</v>
          </cell>
          <cell r="F56">
            <v>3</v>
          </cell>
          <cell r="G56">
            <v>10</v>
          </cell>
          <cell r="H56">
            <v>7</v>
          </cell>
          <cell r="I56">
            <v>106</v>
          </cell>
          <cell r="L56">
            <v>212</v>
          </cell>
          <cell r="M56">
            <v>420</v>
          </cell>
          <cell r="N56">
            <v>596</v>
          </cell>
          <cell r="O56">
            <v>106</v>
          </cell>
        </row>
        <row r="57">
          <cell r="B57" t="str">
            <v>Total I/O for AHU with TFAs in complex</v>
          </cell>
          <cell r="D57">
            <v>424</v>
          </cell>
          <cell r="E57">
            <v>318</v>
          </cell>
          <cell r="F57">
            <v>318</v>
          </cell>
          <cell r="G57">
            <v>1060</v>
          </cell>
          <cell r="H57">
            <v>742</v>
          </cell>
          <cell r="K57" t="str">
            <v>This quantity is assumed and can alter based on design &amp; build scheme of the ACMV contractor</v>
          </cell>
        </row>
        <row r="58">
          <cell r="A58" t="str">
            <v>C</v>
          </cell>
          <cell r="B58" t="str">
            <v>Energy metering/Ventilation/Lighting</v>
          </cell>
          <cell r="L58">
            <v>0</v>
          </cell>
          <cell r="M58">
            <v>0</v>
          </cell>
          <cell r="N58">
            <v>0</v>
          </cell>
          <cell r="O58">
            <v>0</v>
          </cell>
        </row>
        <row r="59">
          <cell r="B59" t="str">
            <v>Electrical energy meters - pulse input</v>
          </cell>
          <cell r="G59">
            <v>6</v>
          </cell>
          <cell r="I59" t="str">
            <v>From EEMs</v>
          </cell>
          <cell r="K59" t="str">
            <v>Electrical Vendor</v>
          </cell>
          <cell r="L59">
            <v>0</v>
          </cell>
          <cell r="M59">
            <v>0</v>
          </cell>
          <cell r="N59">
            <v>0</v>
          </cell>
          <cell r="O59">
            <v>0</v>
          </cell>
        </row>
        <row r="60">
          <cell r="B60" t="str">
            <v>Pantry Exhaust Fan - Qty</v>
          </cell>
          <cell r="I60">
            <v>2</v>
          </cell>
          <cell r="L60">
            <v>0</v>
          </cell>
          <cell r="M60">
            <v>0</v>
          </cell>
          <cell r="N60">
            <v>0</v>
          </cell>
          <cell r="O60">
            <v>0</v>
          </cell>
        </row>
        <row r="61">
          <cell r="A61">
            <v>1</v>
          </cell>
          <cell r="B61" t="str">
            <v>Fan ON / OFF Command</v>
          </cell>
          <cell r="H61">
            <v>2</v>
          </cell>
          <cell r="I61" t="str">
            <v>Command to contactor panel</v>
          </cell>
          <cell r="K61" t="str">
            <v>ACMV Vendor</v>
          </cell>
          <cell r="L61">
            <v>0</v>
          </cell>
          <cell r="M61">
            <v>0</v>
          </cell>
          <cell r="N61">
            <v>0</v>
          </cell>
          <cell r="O61">
            <v>0</v>
          </cell>
        </row>
        <row r="62">
          <cell r="A62">
            <v>2</v>
          </cell>
          <cell r="B62" t="str">
            <v>Fan ON / OFF Status</v>
          </cell>
          <cell r="G62">
            <v>2</v>
          </cell>
          <cell r="I62" t="str">
            <v>signal from potential free contact</v>
          </cell>
          <cell r="K62" t="str">
            <v>ACMV Vendor</v>
          </cell>
          <cell r="L62">
            <v>0</v>
          </cell>
          <cell r="M62">
            <v>0</v>
          </cell>
          <cell r="N62">
            <v>0</v>
          </cell>
          <cell r="O62">
            <v>0</v>
          </cell>
        </row>
        <row r="63">
          <cell r="B63" t="str">
            <v>Toilet Exhaust Fan  - Qty</v>
          </cell>
          <cell r="I63">
            <v>2</v>
          </cell>
          <cell r="L63">
            <v>0</v>
          </cell>
          <cell r="M63">
            <v>0</v>
          </cell>
          <cell r="N63">
            <v>0</v>
          </cell>
          <cell r="O63">
            <v>0</v>
          </cell>
        </row>
        <row r="64">
          <cell r="A64">
            <v>3</v>
          </cell>
          <cell r="B64" t="str">
            <v>Fan ON / OFF Command</v>
          </cell>
          <cell r="H64">
            <v>2</v>
          </cell>
          <cell r="I64" t="str">
            <v>Command to contactor panel</v>
          </cell>
          <cell r="K64" t="str">
            <v>ACMV Vendor</v>
          </cell>
          <cell r="L64">
            <v>0</v>
          </cell>
          <cell r="M64">
            <v>0</v>
          </cell>
          <cell r="N64">
            <v>0</v>
          </cell>
          <cell r="O64">
            <v>0</v>
          </cell>
        </row>
        <row r="65">
          <cell r="A65">
            <v>4</v>
          </cell>
          <cell r="B65" t="str">
            <v>Fan ON / OFF Status</v>
          </cell>
          <cell r="G65">
            <v>2</v>
          </cell>
          <cell r="I65" t="str">
            <v>signal from potential free contact</v>
          </cell>
          <cell r="K65" t="str">
            <v>ACMV Vendor</v>
          </cell>
          <cell r="L65">
            <v>0</v>
          </cell>
          <cell r="M65">
            <v>0</v>
          </cell>
          <cell r="N65">
            <v>0</v>
          </cell>
          <cell r="O65">
            <v>0</v>
          </cell>
        </row>
        <row r="66">
          <cell r="B66" t="str">
            <v>Electrical system</v>
          </cell>
          <cell r="L66">
            <v>0</v>
          </cell>
          <cell r="M66">
            <v>0</v>
          </cell>
          <cell r="N66">
            <v>0</v>
          </cell>
          <cell r="O66">
            <v>0</v>
          </cell>
        </row>
        <row r="67">
          <cell r="A67">
            <v>6</v>
          </cell>
          <cell r="B67" t="str">
            <v>LDB,PDB status - incomer MCCB</v>
          </cell>
          <cell r="G67">
            <v>4</v>
          </cell>
          <cell r="I67" t="str">
            <v>signal from potential free contact</v>
          </cell>
          <cell r="K67" t="str">
            <v>Electrical Vendor</v>
          </cell>
          <cell r="L67">
            <v>0</v>
          </cell>
          <cell r="M67">
            <v>0</v>
          </cell>
          <cell r="N67">
            <v>0</v>
          </cell>
          <cell r="O67">
            <v>0</v>
          </cell>
        </row>
        <row r="68">
          <cell r="A68">
            <v>7</v>
          </cell>
          <cell r="B68" t="str">
            <v>Sprinkler line pressure switch</v>
          </cell>
          <cell r="G68">
            <v>2</v>
          </cell>
          <cell r="I68" t="str">
            <v>pressure switch</v>
          </cell>
          <cell r="J68" t="str">
            <v>B</v>
          </cell>
          <cell r="K68" t="str">
            <v>BAS vendor</v>
          </cell>
          <cell r="L68">
            <v>70</v>
          </cell>
          <cell r="M68">
            <v>0</v>
          </cell>
          <cell r="N68">
            <v>0</v>
          </cell>
          <cell r="O68">
            <v>0</v>
          </cell>
        </row>
        <row r="69">
          <cell r="A69">
            <v>8</v>
          </cell>
          <cell r="B69" t="str">
            <v>Lighting control &amp; local override command</v>
          </cell>
          <cell r="G69">
            <v>8</v>
          </cell>
          <cell r="H69">
            <v>8</v>
          </cell>
          <cell r="I69" t="str">
            <v>PIRs in toilets, buttons in utility rooms</v>
          </cell>
          <cell r="J69" t="str">
            <v>S</v>
          </cell>
          <cell r="K69" t="str">
            <v>BAS vendor</v>
          </cell>
          <cell r="M69">
            <v>280</v>
          </cell>
          <cell r="N69">
            <v>0</v>
          </cell>
          <cell r="O69">
            <v>0</v>
          </cell>
        </row>
        <row r="70">
          <cell r="B70" t="str">
            <v>Spare 10%</v>
          </cell>
          <cell r="D70">
            <v>0</v>
          </cell>
          <cell r="E70">
            <v>0</v>
          </cell>
          <cell r="F70">
            <v>0</v>
          </cell>
          <cell r="G70">
            <v>3</v>
          </cell>
          <cell r="H70">
            <v>2</v>
          </cell>
          <cell r="L70">
            <v>0</v>
          </cell>
          <cell r="M70">
            <v>0</v>
          </cell>
          <cell r="N70">
            <v>0</v>
          </cell>
          <cell r="O70">
            <v>0</v>
          </cell>
        </row>
        <row r="71">
          <cell r="A71" t="str">
            <v>CX</v>
          </cell>
          <cell r="B71" t="str">
            <v>Total I/O for Ventilation / lighting system</v>
          </cell>
          <cell r="D71">
            <v>0</v>
          </cell>
          <cell r="E71">
            <v>0</v>
          </cell>
          <cell r="F71">
            <v>0</v>
          </cell>
          <cell r="G71">
            <v>27</v>
          </cell>
          <cell r="H71">
            <v>14</v>
          </cell>
          <cell r="I71">
            <v>35</v>
          </cell>
          <cell r="L71">
            <v>70</v>
          </cell>
          <cell r="M71">
            <v>280</v>
          </cell>
          <cell r="N71">
            <v>0</v>
          </cell>
          <cell r="O71">
            <v>0</v>
          </cell>
        </row>
        <row r="72">
          <cell r="B72" t="str">
            <v>Total I/Os for Energy metering/Vent/Ltng</v>
          </cell>
          <cell r="D72">
            <v>0</v>
          </cell>
          <cell r="E72">
            <v>0</v>
          </cell>
          <cell r="F72">
            <v>0</v>
          </cell>
          <cell r="G72">
            <v>945</v>
          </cell>
          <cell r="H72">
            <v>490</v>
          </cell>
          <cell r="K72" t="str">
            <v>This quantity is assumed and can alter based on design &amp; build scheme of the ACMV contractor</v>
          </cell>
          <cell r="N72">
            <v>0</v>
          </cell>
          <cell r="O72">
            <v>0</v>
          </cell>
        </row>
        <row r="73">
          <cell r="A73" t="str">
            <v>D</v>
          </cell>
          <cell r="B73" t="str">
            <v>Car Park Ventilation Fans - Qty</v>
          </cell>
          <cell r="I73">
            <v>2</v>
          </cell>
          <cell r="K73" t="str">
            <v>This quantity is assumed and can alter based on design &amp; build scheme of the ACMV contractor</v>
          </cell>
          <cell r="L73">
            <v>0</v>
          </cell>
          <cell r="M73">
            <v>0</v>
          </cell>
          <cell r="N73">
            <v>0</v>
          </cell>
          <cell r="O73">
            <v>0</v>
          </cell>
        </row>
        <row r="74">
          <cell r="A74">
            <v>1</v>
          </cell>
          <cell r="B74" t="str">
            <v>Fan ON / OFF Command</v>
          </cell>
          <cell r="H74">
            <v>2</v>
          </cell>
          <cell r="I74" t="str">
            <v>Command to Ventilation panel</v>
          </cell>
          <cell r="K74" t="str">
            <v>ACMV Vendor</v>
          </cell>
          <cell r="L74">
            <v>0</v>
          </cell>
          <cell r="M74">
            <v>0</v>
          </cell>
          <cell r="N74">
            <v>0</v>
          </cell>
          <cell r="O74">
            <v>0</v>
          </cell>
        </row>
        <row r="75">
          <cell r="A75">
            <v>2</v>
          </cell>
          <cell r="B75" t="str">
            <v>Fan ON / OFF Status</v>
          </cell>
          <cell r="G75">
            <v>2</v>
          </cell>
          <cell r="I75" t="str">
            <v>signal from potential free contact</v>
          </cell>
          <cell r="K75" t="str">
            <v>ACMV Vendor</v>
          </cell>
          <cell r="L75">
            <v>0</v>
          </cell>
          <cell r="M75">
            <v>0</v>
          </cell>
          <cell r="N75">
            <v>0</v>
          </cell>
          <cell r="O75">
            <v>0</v>
          </cell>
        </row>
        <row r="76">
          <cell r="A76">
            <v>3</v>
          </cell>
          <cell r="B76" t="str">
            <v>Fan trip Status</v>
          </cell>
          <cell r="G76">
            <v>2</v>
          </cell>
          <cell r="I76" t="str">
            <v>signal from potential free contact</v>
          </cell>
          <cell r="K76" t="str">
            <v>ACMV Vendor</v>
          </cell>
          <cell r="L76">
            <v>0</v>
          </cell>
          <cell r="M76">
            <v>0</v>
          </cell>
          <cell r="N76">
            <v>0</v>
          </cell>
          <cell r="O76">
            <v>0</v>
          </cell>
        </row>
        <row r="77">
          <cell r="A77">
            <v>4</v>
          </cell>
          <cell r="B77" t="str">
            <v>Fan A/M Status</v>
          </cell>
          <cell r="G77">
            <v>2</v>
          </cell>
          <cell r="I77" t="str">
            <v>Signal from potential free contact.</v>
          </cell>
          <cell r="K77" t="str">
            <v>ACMV Vendor</v>
          </cell>
          <cell r="L77">
            <v>0</v>
          </cell>
          <cell r="M77">
            <v>0</v>
          </cell>
          <cell r="N77">
            <v>0</v>
          </cell>
          <cell r="O77">
            <v>0</v>
          </cell>
        </row>
        <row r="78">
          <cell r="A78">
            <v>5</v>
          </cell>
          <cell r="B78" t="str">
            <v>Carbon Monoxide Sensor</v>
          </cell>
          <cell r="E78">
            <v>2</v>
          </cell>
          <cell r="I78" t="str">
            <v xml:space="preserve">CO Sensor </v>
          </cell>
          <cell r="J78" t="str">
            <v>S</v>
          </cell>
          <cell r="K78" t="str">
            <v>BAS vendor</v>
          </cell>
          <cell r="L78">
            <v>0</v>
          </cell>
          <cell r="M78">
            <v>8</v>
          </cell>
          <cell r="N78">
            <v>0</v>
          </cell>
          <cell r="O78">
            <v>0</v>
          </cell>
        </row>
        <row r="79">
          <cell r="A79">
            <v>6</v>
          </cell>
          <cell r="B79" t="str">
            <v>MCC power supply status</v>
          </cell>
          <cell r="G79">
            <v>2</v>
          </cell>
          <cell r="I79" t="str">
            <v>signal from potential free contact.</v>
          </cell>
          <cell r="K79" t="str">
            <v>ACMV Vendor</v>
          </cell>
          <cell r="L79">
            <v>0</v>
          </cell>
          <cell r="M79">
            <v>0</v>
          </cell>
          <cell r="N79">
            <v>0</v>
          </cell>
          <cell r="O79">
            <v>0</v>
          </cell>
        </row>
        <row r="80">
          <cell r="B80" t="str">
            <v>Spare 10%</v>
          </cell>
          <cell r="D80">
            <v>0</v>
          </cell>
          <cell r="E80">
            <v>1</v>
          </cell>
          <cell r="F80">
            <v>0</v>
          </cell>
          <cell r="G80">
            <v>1</v>
          </cell>
          <cell r="H80">
            <v>1</v>
          </cell>
          <cell r="L80">
            <v>0</v>
          </cell>
          <cell r="M80">
            <v>0</v>
          </cell>
          <cell r="N80">
            <v>0</v>
          </cell>
          <cell r="O80">
            <v>0</v>
          </cell>
        </row>
        <row r="81">
          <cell r="A81" t="str">
            <v>DX</v>
          </cell>
          <cell r="B81" t="str">
            <v>Total I/O for Car Park ventilation</v>
          </cell>
          <cell r="D81">
            <v>0</v>
          </cell>
          <cell r="E81">
            <v>3</v>
          </cell>
          <cell r="F81">
            <v>0</v>
          </cell>
          <cell r="G81">
            <v>9</v>
          </cell>
          <cell r="H81">
            <v>3</v>
          </cell>
          <cell r="I81">
            <v>4</v>
          </cell>
          <cell r="L81">
            <v>0</v>
          </cell>
          <cell r="M81">
            <v>8</v>
          </cell>
          <cell r="N81">
            <v>0</v>
          </cell>
          <cell r="O81">
            <v>0</v>
          </cell>
        </row>
        <row r="82">
          <cell r="B82" t="str">
            <v>Total I/O for Car Park vent in complex</v>
          </cell>
          <cell r="D82">
            <v>0</v>
          </cell>
          <cell r="E82">
            <v>12</v>
          </cell>
          <cell r="F82">
            <v>0</v>
          </cell>
          <cell r="G82">
            <v>36</v>
          </cell>
          <cell r="H82">
            <v>12</v>
          </cell>
          <cell r="K82" t="str">
            <v>This quantity is assumed and can alter based on design &amp; build scheme of the ACMV contractor</v>
          </cell>
          <cell r="L82">
            <v>0</v>
          </cell>
          <cell r="N82">
            <v>0</v>
          </cell>
          <cell r="O82">
            <v>0</v>
          </cell>
        </row>
        <row r="83">
          <cell r="A83" t="str">
            <v>E</v>
          </cell>
          <cell r="B83" t="str">
            <v>Lifts monitoring &amp; Liftshaft pressurization fans- Qty</v>
          </cell>
          <cell r="I83">
            <v>1</v>
          </cell>
          <cell r="K83" t="str">
            <v>This quantity is assumed and can alter based on design &amp; build scheme of the ACMV contractor</v>
          </cell>
          <cell r="L83">
            <v>0</v>
          </cell>
          <cell r="M83">
            <v>0</v>
          </cell>
          <cell r="N83">
            <v>0</v>
          </cell>
          <cell r="O83">
            <v>0</v>
          </cell>
        </row>
        <row r="84">
          <cell r="A84">
            <v>1</v>
          </cell>
          <cell r="B84" t="str">
            <v>Fan ON / OFF Command</v>
          </cell>
          <cell r="H84">
            <v>5</v>
          </cell>
          <cell r="I84" t="str">
            <v>Command to fan panel</v>
          </cell>
          <cell r="K84" t="str">
            <v>ACMV Vendor</v>
          </cell>
          <cell r="L84">
            <v>0</v>
          </cell>
          <cell r="M84">
            <v>0</v>
          </cell>
          <cell r="N84">
            <v>0</v>
          </cell>
          <cell r="O84">
            <v>0</v>
          </cell>
        </row>
        <row r="85">
          <cell r="A85">
            <v>2</v>
          </cell>
          <cell r="B85" t="str">
            <v>Fan ON / OFF Status</v>
          </cell>
          <cell r="G85">
            <v>5</v>
          </cell>
          <cell r="I85" t="str">
            <v>signal from potential free contact</v>
          </cell>
          <cell r="K85" t="str">
            <v>ACMV Vendor</v>
          </cell>
          <cell r="L85">
            <v>0</v>
          </cell>
          <cell r="M85">
            <v>0</v>
          </cell>
          <cell r="N85">
            <v>0</v>
          </cell>
          <cell r="O85">
            <v>0</v>
          </cell>
        </row>
        <row r="86">
          <cell r="B86" t="str">
            <v>Lift contacts monitoring - Qty</v>
          </cell>
          <cell r="I86">
            <v>5</v>
          </cell>
          <cell r="L86">
            <v>0</v>
          </cell>
          <cell r="M86">
            <v>0</v>
          </cell>
          <cell r="N86">
            <v>0</v>
          </cell>
          <cell r="O86">
            <v>0</v>
          </cell>
        </row>
        <row r="87">
          <cell r="A87">
            <v>5</v>
          </cell>
          <cell r="B87" t="str">
            <v>Elevator trip, Alarm, fire man switch</v>
          </cell>
          <cell r="G87">
            <v>5</v>
          </cell>
          <cell r="I87" t="str">
            <v>signal from potential free contact</v>
          </cell>
          <cell r="K87" t="str">
            <v>Lifts vendor</v>
          </cell>
          <cell r="L87">
            <v>0</v>
          </cell>
          <cell r="M87">
            <v>0</v>
          </cell>
          <cell r="N87">
            <v>0</v>
          </cell>
          <cell r="O87">
            <v>0</v>
          </cell>
        </row>
        <row r="88">
          <cell r="A88">
            <v>6</v>
          </cell>
          <cell r="B88" t="str">
            <v>Elevator Floor Status</v>
          </cell>
          <cell r="G88">
            <v>50</v>
          </cell>
          <cell r="I88" t="str">
            <v>Signal from potential free contact</v>
          </cell>
          <cell r="K88" t="str">
            <v>Lifts vendor</v>
          </cell>
          <cell r="L88">
            <v>0</v>
          </cell>
          <cell r="M88">
            <v>0</v>
          </cell>
          <cell r="N88">
            <v>0</v>
          </cell>
          <cell r="O88">
            <v>0</v>
          </cell>
        </row>
        <row r="89">
          <cell r="A89">
            <v>7</v>
          </cell>
          <cell r="B89" t="str">
            <v>MCC power supply status</v>
          </cell>
          <cell r="G89">
            <v>1</v>
          </cell>
          <cell r="I89" t="str">
            <v>signal from potential free contact</v>
          </cell>
          <cell r="K89" t="str">
            <v>ACMV Vendor</v>
          </cell>
          <cell r="L89">
            <v>0</v>
          </cell>
          <cell r="M89">
            <v>0</v>
          </cell>
          <cell r="N89">
            <v>0</v>
          </cell>
          <cell r="O89">
            <v>0</v>
          </cell>
        </row>
        <row r="90">
          <cell r="A90">
            <v>8</v>
          </cell>
          <cell r="B90" t="str">
            <v>Spare 10%</v>
          </cell>
          <cell r="D90">
            <v>0</v>
          </cell>
          <cell r="E90">
            <v>0</v>
          </cell>
          <cell r="F90">
            <v>0</v>
          </cell>
          <cell r="G90">
            <v>7</v>
          </cell>
          <cell r="H90">
            <v>1</v>
          </cell>
          <cell r="L90">
            <v>0</v>
          </cell>
          <cell r="M90">
            <v>0</v>
          </cell>
          <cell r="N90">
            <v>0</v>
          </cell>
          <cell r="O90">
            <v>0</v>
          </cell>
        </row>
        <row r="91">
          <cell r="A91" t="str">
            <v>EX</v>
          </cell>
          <cell r="B91" t="str">
            <v>Total I/O for Lifts monitoring &amp; liftshaft pressurization</v>
          </cell>
          <cell r="D91">
            <v>0</v>
          </cell>
          <cell r="E91">
            <v>0</v>
          </cell>
          <cell r="F91">
            <v>0</v>
          </cell>
          <cell r="G91">
            <v>68</v>
          </cell>
          <cell r="H91">
            <v>6</v>
          </cell>
          <cell r="I91">
            <v>5</v>
          </cell>
        </row>
        <row r="92">
          <cell r="B92" t="str">
            <v>Total I/O for Lifts in complex</v>
          </cell>
          <cell r="D92">
            <v>0</v>
          </cell>
          <cell r="E92">
            <v>0</v>
          </cell>
          <cell r="F92">
            <v>0</v>
          </cell>
          <cell r="G92">
            <v>340</v>
          </cell>
          <cell r="H92">
            <v>30</v>
          </cell>
          <cell r="L92">
            <v>0</v>
          </cell>
          <cell r="M92">
            <v>0</v>
          </cell>
          <cell r="N92">
            <v>0</v>
          </cell>
          <cell r="O92">
            <v>0</v>
          </cell>
        </row>
        <row r="93">
          <cell r="A93" t="str">
            <v>F</v>
          </cell>
          <cell r="B93" t="str">
            <v>Electrical Distribution Monitoring/ 4xDGs</v>
          </cell>
          <cell r="I93">
            <v>103</v>
          </cell>
          <cell r="K93" t="str">
            <v>This quantity is assumed and can alter based on design &amp; build scheme of the ACMV contractor</v>
          </cell>
        </row>
        <row r="94">
          <cell r="A94">
            <v>1</v>
          </cell>
          <cell r="B94" t="str">
            <v>Main Incomeroutgoing Breaker status</v>
          </cell>
          <cell r="I94" t="str">
            <v>serial bus with Modbus RTU protocol</v>
          </cell>
          <cell r="K94" t="str">
            <v>Electrical vendor</v>
          </cell>
        </row>
        <row r="95">
          <cell r="A95">
            <v>2</v>
          </cell>
          <cell r="B95" t="str">
            <v>Main Incomer/ outgoing  Breaker Trip</v>
          </cell>
          <cell r="I95" t="str">
            <v>serial bus with Modbus RTU protocol</v>
          </cell>
          <cell r="K95" t="str">
            <v>Electrical vendor</v>
          </cell>
        </row>
        <row r="96">
          <cell r="A96">
            <v>3</v>
          </cell>
          <cell r="B96" t="str">
            <v>Transofrmer alarms WTI, BHR,MOG</v>
          </cell>
          <cell r="G96">
            <v>12</v>
          </cell>
          <cell r="I96" t="str">
            <v>signal from potential free contact</v>
          </cell>
          <cell r="K96" t="str">
            <v>Electrical vendor</v>
          </cell>
        </row>
        <row r="97">
          <cell r="A97">
            <v>4</v>
          </cell>
          <cell r="B97" t="str">
            <v>Relays in incomer/ outgoing feeders</v>
          </cell>
          <cell r="I97" t="str">
            <v>serial bus with Modbus RTU protocol</v>
          </cell>
          <cell r="K97" t="str">
            <v>Electrical vendor</v>
          </cell>
        </row>
        <row r="98">
          <cell r="A98">
            <v>5</v>
          </cell>
          <cell r="B98" t="str">
            <v>Energy metering from composite TVM</v>
          </cell>
          <cell r="I98" t="str">
            <v>Composite meter with RS485 O/P</v>
          </cell>
          <cell r="K98" t="str">
            <v>Electrical vendor</v>
          </cell>
        </row>
        <row r="99">
          <cell r="A99">
            <v>6</v>
          </cell>
          <cell r="B99" t="str">
            <v>Perimeter Lighting ON/OFF Command.</v>
          </cell>
          <cell r="H99">
            <v>12</v>
          </cell>
          <cell r="I99" t="str">
            <v>Command to Lighting contactor</v>
          </cell>
          <cell r="K99" t="str">
            <v>Electrical Vendor</v>
          </cell>
        </row>
        <row r="100">
          <cell r="A100">
            <v>7</v>
          </cell>
          <cell r="B100" t="str">
            <v>Perimeter Lighting ON/OFF status.</v>
          </cell>
          <cell r="G100">
            <v>12</v>
          </cell>
          <cell r="I100" t="str">
            <v>Signal from potential free contact</v>
          </cell>
          <cell r="K100" t="str">
            <v>Electrical Vendor</v>
          </cell>
        </row>
        <row r="101">
          <cell r="A101">
            <v>1</v>
          </cell>
          <cell r="B101" t="str">
            <v>DG Set ON/OFF Status</v>
          </cell>
          <cell r="G101">
            <v>4</v>
          </cell>
          <cell r="I101" t="str">
            <v>signal from potential free contact</v>
          </cell>
          <cell r="K101" t="str">
            <v>DG vendor</v>
          </cell>
        </row>
        <row r="102">
          <cell r="A102">
            <v>2</v>
          </cell>
          <cell r="B102" t="str">
            <v>DG breaker trip</v>
          </cell>
          <cell r="G102">
            <v>4</v>
          </cell>
          <cell r="I102" t="str">
            <v>signal from potential free contact</v>
          </cell>
          <cell r="K102" t="str">
            <v>DG vendor</v>
          </cell>
        </row>
        <row r="103">
          <cell r="A103">
            <v>3</v>
          </cell>
          <cell r="B103" t="str">
            <v>DG failure alarm</v>
          </cell>
          <cell r="G103">
            <v>4</v>
          </cell>
          <cell r="I103" t="str">
            <v>signal from potential free contact</v>
          </cell>
          <cell r="K103" t="str">
            <v>DG vendor</v>
          </cell>
        </row>
        <row r="104">
          <cell r="A104">
            <v>4</v>
          </cell>
          <cell r="B104" t="str">
            <v xml:space="preserve">Fuel Pump Trip </v>
          </cell>
          <cell r="G104">
            <v>4</v>
          </cell>
          <cell r="I104" t="str">
            <v>signal from potential free contact</v>
          </cell>
          <cell r="K104" t="str">
            <v>DG vendor</v>
          </cell>
        </row>
        <row r="105">
          <cell r="A105">
            <v>5</v>
          </cell>
          <cell r="B105" t="str">
            <v>Battery low status</v>
          </cell>
          <cell r="G105">
            <v>4</v>
          </cell>
          <cell r="I105" t="str">
            <v>signal from potential free contact</v>
          </cell>
          <cell r="K105" t="str">
            <v>DG vendor</v>
          </cell>
        </row>
        <row r="106">
          <cell r="A106">
            <v>6</v>
          </cell>
          <cell r="B106" t="str">
            <v>Fuel tank level High / Low status</v>
          </cell>
          <cell r="G106">
            <v>8</v>
          </cell>
          <cell r="I106" t="str">
            <v>signal from potential free contact</v>
          </cell>
          <cell r="K106" t="str">
            <v>DG vendor</v>
          </cell>
        </row>
        <row r="107">
          <cell r="A107">
            <v>7</v>
          </cell>
          <cell r="B107" t="str">
            <v>Energy Monitoring For [V,I, KWH, PF,Frq]</v>
          </cell>
          <cell r="I107" t="str">
            <v>Composite meter with RS485 O/P</v>
          </cell>
          <cell r="K107" t="str">
            <v>DG vendor</v>
          </cell>
        </row>
        <row r="108">
          <cell r="B108" t="str">
            <v>Spare 10%</v>
          </cell>
          <cell r="D108">
            <v>0</v>
          </cell>
          <cell r="E108">
            <v>0</v>
          </cell>
          <cell r="F108">
            <v>0</v>
          </cell>
          <cell r="G108">
            <v>6</v>
          </cell>
          <cell r="H108">
            <v>2</v>
          </cell>
        </row>
        <row r="109">
          <cell r="A109" t="str">
            <v>FX</v>
          </cell>
          <cell r="B109" t="str">
            <v>Total I/O</v>
          </cell>
          <cell r="D109">
            <v>0</v>
          </cell>
          <cell r="E109">
            <v>0</v>
          </cell>
          <cell r="F109">
            <v>0</v>
          </cell>
          <cell r="G109">
            <v>58</v>
          </cell>
          <cell r="H109">
            <v>14</v>
          </cell>
          <cell r="I109">
            <v>1</v>
          </cell>
        </row>
        <row r="110">
          <cell r="B110" t="str">
            <v>Total I/O for ELEC.DISTRIB/DGs in complex</v>
          </cell>
          <cell r="D110">
            <v>0</v>
          </cell>
          <cell r="E110">
            <v>0</v>
          </cell>
          <cell r="F110">
            <v>0</v>
          </cell>
          <cell r="G110">
            <v>58</v>
          </cell>
          <cell r="H110">
            <v>14</v>
          </cell>
          <cell r="L110">
            <v>0</v>
          </cell>
          <cell r="M110">
            <v>0</v>
          </cell>
          <cell r="N110">
            <v>0</v>
          </cell>
          <cell r="O110">
            <v>0</v>
          </cell>
        </row>
        <row r="111">
          <cell r="A111" t="str">
            <v>G</v>
          </cell>
          <cell r="B111" t="str">
            <v>Water Management/Fire protection System (3x sumps, 5x OH tanks)</v>
          </cell>
          <cell r="K111" t="str">
            <v>This quantity is assumed and can alter based on design &amp; build scheme of the ACMV contractor</v>
          </cell>
        </row>
        <row r="112">
          <cell r="B112" t="str">
            <v>Domestic Water Pumping System [Water Pumps]</v>
          </cell>
          <cell r="I112">
            <v>7</v>
          </cell>
        </row>
        <row r="113">
          <cell r="A113">
            <v>1</v>
          </cell>
          <cell r="B113" t="str">
            <v>Water pump ON/OFF command.</v>
          </cell>
          <cell r="H113">
            <v>7</v>
          </cell>
          <cell r="I113" t="str">
            <v>Command to Pump Panel</v>
          </cell>
          <cell r="K113" t="str">
            <v>Electrical Vendor</v>
          </cell>
        </row>
        <row r="114">
          <cell r="A114">
            <v>2</v>
          </cell>
          <cell r="B114" t="str">
            <v>Water pump ON/OFF status</v>
          </cell>
          <cell r="G114">
            <v>7</v>
          </cell>
          <cell r="I114" t="str">
            <v>Signal from potential free contact.</v>
          </cell>
          <cell r="K114" t="str">
            <v>Electrical Vendor</v>
          </cell>
        </row>
        <row r="115">
          <cell r="A115">
            <v>3</v>
          </cell>
          <cell r="B115" t="str">
            <v>Water pump trip status.</v>
          </cell>
          <cell r="G115">
            <v>7</v>
          </cell>
          <cell r="I115" t="str">
            <v>Signal from potential free contact.</v>
          </cell>
          <cell r="K115" t="str">
            <v>Electrical Vendor</v>
          </cell>
        </row>
        <row r="116">
          <cell r="A116">
            <v>4</v>
          </cell>
          <cell r="B116" t="str">
            <v>Water pump Auto / Manual status.</v>
          </cell>
          <cell r="G116">
            <v>7</v>
          </cell>
          <cell r="I116" t="str">
            <v>Signal from potential free contact.</v>
          </cell>
          <cell r="K116" t="str">
            <v>Electrical Vendor</v>
          </cell>
        </row>
        <row r="117">
          <cell r="A117">
            <v>5</v>
          </cell>
          <cell r="B117" t="str">
            <v>O.H Tank level High / Low monitoring.</v>
          </cell>
          <cell r="E117">
            <v>8</v>
          </cell>
          <cell r="I117" t="str">
            <v>Level Sensor</v>
          </cell>
          <cell r="J117" t="str">
            <v>S</v>
          </cell>
          <cell r="K117" t="str">
            <v>BAS Vendor</v>
          </cell>
          <cell r="M117">
            <v>4</v>
          </cell>
        </row>
        <row r="118">
          <cell r="A118">
            <v>6</v>
          </cell>
          <cell r="B118" t="str">
            <v>Sump level High / Low monitoring</v>
          </cell>
          <cell r="G118">
            <v>6</v>
          </cell>
          <cell r="I118" t="str">
            <v>Level Switch</v>
          </cell>
          <cell r="J118" t="str">
            <v>B</v>
          </cell>
          <cell r="K118" t="str">
            <v>BAS Vendor</v>
          </cell>
          <cell r="L118">
            <v>3</v>
          </cell>
        </row>
        <row r="119">
          <cell r="B119" t="str">
            <v>Water Softener Plant</v>
          </cell>
          <cell r="I119">
            <v>2</v>
          </cell>
        </row>
        <row r="120">
          <cell r="A120">
            <v>7</v>
          </cell>
          <cell r="B120" t="str">
            <v>Softener feed pump ON/OFF command.</v>
          </cell>
          <cell r="H120">
            <v>2</v>
          </cell>
          <cell r="I120" t="str">
            <v>Command to Pump Panel</v>
          </cell>
          <cell r="K120" t="str">
            <v>Electrical Vendor</v>
          </cell>
        </row>
        <row r="121">
          <cell r="A121">
            <v>8</v>
          </cell>
          <cell r="B121" t="str">
            <v>Softener feed pump ON/OFF status.</v>
          </cell>
          <cell r="G121">
            <v>2</v>
          </cell>
          <cell r="I121" t="str">
            <v>Signal from potential free contact.</v>
          </cell>
          <cell r="K121" t="str">
            <v>Electrical Vendor</v>
          </cell>
        </row>
        <row r="122">
          <cell r="A122">
            <v>9</v>
          </cell>
          <cell r="B122" t="str">
            <v>Softener feed pump trip status.</v>
          </cell>
          <cell r="G122">
            <v>2</v>
          </cell>
          <cell r="I122" t="str">
            <v>Signal from potential free contact.</v>
          </cell>
          <cell r="K122" t="str">
            <v>Electrical Vendor</v>
          </cell>
        </row>
        <row r="123">
          <cell r="A123">
            <v>10</v>
          </cell>
          <cell r="B123" t="str">
            <v>Softener feed pump Auto / Manual status.</v>
          </cell>
          <cell r="G123">
            <v>2</v>
          </cell>
          <cell r="I123" t="str">
            <v>Signal from potential free contact.</v>
          </cell>
          <cell r="K123" t="str">
            <v>Electrical Vendor</v>
          </cell>
        </row>
        <row r="124">
          <cell r="B124" t="str">
            <v>Irrigation Pumping System</v>
          </cell>
          <cell r="I124">
            <v>3</v>
          </cell>
        </row>
        <row r="125">
          <cell r="A125">
            <v>11</v>
          </cell>
          <cell r="B125" t="str">
            <v>Irrigation pump ON/OFF command.</v>
          </cell>
          <cell r="H125">
            <v>3</v>
          </cell>
          <cell r="I125" t="str">
            <v>Command to Pump Panel</v>
          </cell>
          <cell r="K125" t="str">
            <v>Electrical Vendor</v>
          </cell>
        </row>
        <row r="126">
          <cell r="A126">
            <v>12</v>
          </cell>
          <cell r="B126" t="str">
            <v>Irrigation pump ON/OFF status</v>
          </cell>
          <cell r="G126">
            <v>3</v>
          </cell>
          <cell r="I126" t="str">
            <v>Signal from potential free contact.</v>
          </cell>
          <cell r="K126" t="str">
            <v>Electrical Vendor</v>
          </cell>
        </row>
        <row r="127">
          <cell r="A127">
            <v>13</v>
          </cell>
          <cell r="B127" t="str">
            <v>Irrigation pump trip status</v>
          </cell>
          <cell r="G127">
            <v>3</v>
          </cell>
          <cell r="H127">
            <v>0</v>
          </cell>
          <cell r="I127" t="str">
            <v>Signal from potential free contact.</v>
          </cell>
          <cell r="K127" t="str">
            <v>Electrical Vendor</v>
          </cell>
        </row>
        <row r="128">
          <cell r="A128">
            <v>14</v>
          </cell>
          <cell r="B128" t="str">
            <v>Irrigation pump Auto / Manual status</v>
          </cell>
          <cell r="G128">
            <v>3</v>
          </cell>
          <cell r="H128">
            <v>0</v>
          </cell>
          <cell r="I128" t="str">
            <v>Signal from potential free contact.</v>
          </cell>
          <cell r="K128" t="str">
            <v>Electrical Vendor</v>
          </cell>
        </row>
        <row r="129">
          <cell r="B129" t="str">
            <v>Fire Pumps</v>
          </cell>
        </row>
        <row r="130">
          <cell r="A130">
            <v>15</v>
          </cell>
          <cell r="B130" t="str">
            <v>Fire pump ON/OFF status</v>
          </cell>
          <cell r="G130">
            <v>3</v>
          </cell>
          <cell r="I130" t="str">
            <v>Signal from potential free contact.</v>
          </cell>
          <cell r="K130" t="str">
            <v>Electrical Vendor</v>
          </cell>
        </row>
        <row r="131">
          <cell r="A131">
            <v>16</v>
          </cell>
          <cell r="B131" t="str">
            <v>Fire pump trip status</v>
          </cell>
          <cell r="G131">
            <v>3</v>
          </cell>
          <cell r="I131" t="str">
            <v>Signal from potential free contact.</v>
          </cell>
          <cell r="K131" t="str">
            <v>Electrical Vendor</v>
          </cell>
        </row>
        <row r="132">
          <cell r="A132">
            <v>17</v>
          </cell>
          <cell r="B132" t="str">
            <v>Sprinkler Line pressure sensor</v>
          </cell>
          <cell r="E132">
            <v>1</v>
          </cell>
          <cell r="I132" t="str">
            <v>Pressure sensor</v>
          </cell>
          <cell r="J132" t="str">
            <v>S</v>
          </cell>
          <cell r="K132" t="str">
            <v>BAS Vendor</v>
          </cell>
          <cell r="M132">
            <v>1</v>
          </cell>
        </row>
        <row r="133">
          <cell r="B133" t="str">
            <v>Spare 10%</v>
          </cell>
          <cell r="D133">
            <v>0</v>
          </cell>
          <cell r="E133">
            <v>1</v>
          </cell>
          <cell r="F133">
            <v>0</v>
          </cell>
          <cell r="G133">
            <v>5</v>
          </cell>
          <cell r="H133">
            <v>2</v>
          </cell>
        </row>
        <row r="134">
          <cell r="A134" t="str">
            <v>GX</v>
          </cell>
          <cell r="B134" t="str">
            <v>Total I/O for water management in complex</v>
          </cell>
          <cell r="D134">
            <v>0</v>
          </cell>
          <cell r="E134">
            <v>10</v>
          </cell>
          <cell r="F134">
            <v>0</v>
          </cell>
          <cell r="G134">
            <v>53</v>
          </cell>
          <cell r="H134">
            <v>14</v>
          </cell>
          <cell r="I134">
            <v>1</v>
          </cell>
          <cell r="L134">
            <v>3</v>
          </cell>
          <cell r="M134">
            <v>5</v>
          </cell>
          <cell r="N134">
            <v>0</v>
          </cell>
          <cell r="O134">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sheetData sheetId="148"/>
      <sheetData sheetId="149"/>
      <sheetData sheetId="150" refreshError="1"/>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refreshError="1"/>
      <sheetData sheetId="327" refreshError="1"/>
      <sheetData sheetId="328" refreshError="1"/>
      <sheetData sheetId="329" refreshError="1"/>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sheetData sheetId="422"/>
      <sheetData sheetId="423"/>
      <sheetData sheetId="424"/>
      <sheetData sheetId="425"/>
      <sheetData sheetId="426"/>
      <sheetData sheetId="427"/>
      <sheetData sheetId="428"/>
      <sheetData sheetId="429" refreshError="1"/>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refreshError="1"/>
      <sheetData sheetId="453"/>
      <sheetData sheetId="454"/>
      <sheetData sheetId="455"/>
      <sheetData sheetId="456"/>
      <sheetData sheetId="457"/>
      <sheetData sheetId="458"/>
      <sheetData sheetId="459"/>
      <sheetData sheetId="460"/>
      <sheetData sheetId="461"/>
      <sheetData sheetId="462"/>
      <sheetData sheetId="463"/>
      <sheetData sheetId="464"/>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ly ash diff"/>
      <sheetName val="boq withou link"/>
      <sheetName val="Sheet2"/>
      <sheetName val="Abstract"/>
      <sheetName val="BOQ"/>
      <sheetName val="hospital doors shedule"/>
      <sheetName val="Hostel door fixtures"/>
      <sheetName val="excavation"/>
      <sheetName val="external development"/>
      <sheetName val="sand filling"/>
      <sheetName val="PCC"/>
      <sheetName val="RCC work "/>
      <sheetName val="Doors &amp; window "/>
      <sheetName val="shuttering "/>
      <sheetName val="brick work."/>
      <sheetName val="plaster"/>
      <sheetName val="raised flooring "/>
      <sheetName val="partition work "/>
      <sheetName val="Chequered flooring "/>
      <sheetName val="ceilling work"/>
      <sheetName val="vinyl flooring "/>
      <sheetName val="water proofing "/>
      <sheetName val="expansion joint "/>
      <sheetName val="Epoxy"/>
      <sheetName val="vitrified tile cladding "/>
      <sheetName val="vitrified flooring "/>
      <sheetName val="kota flooring"/>
      <sheetName val="flooring in toilet "/>
      <sheetName val="external Plaster"/>
      <sheetName val="trimix "/>
      <sheetName val="external cladding "/>
      <sheetName val="Acrylicimultion paint "/>
      <sheetName val="OBD"/>
      <sheetName val=" ceramic tile cladding "/>
      <sheetName val="Granite cladding "/>
      <sheetName val="counter stone "/>
      <sheetName val="MS work"/>
      <sheetName val="railling"/>
      <sheetName val="non DSR"/>
      <sheetName val="canopy"/>
      <sheetName val="sunken fiiling "/>
      <sheetName val="Hostel door shedule"/>
      <sheetName val="IO LIST"/>
      <sheetName val="BOQ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7"/>
      <sheetName val="Material Rates"/>
      <sheetName val="analysis"/>
      <sheetName val="BOQ (2)"/>
      <sheetName val="Basement Budget"/>
      <sheetName val="Fill this out first..."/>
      <sheetName val="Site Dev BOQ"/>
      <sheetName val="Lists"/>
      <sheetName val="Labour productivity"/>
      <sheetName val="INPUT SHEET"/>
      <sheetName val="RES-PLANNING"/>
      <sheetName val="월선수금"/>
      <sheetName val="GBW"/>
      <sheetName val="Headings"/>
      <sheetName val="NPV"/>
      <sheetName val="labour coeff"/>
      <sheetName val="07016, Master List-Major Minor"/>
      <sheetName val="Data"/>
      <sheetName val="DETAILED  BOQ"/>
      <sheetName val="FORM6&amp;7"/>
      <sheetName val="water prop."/>
      <sheetName val="Material&amp;equipment"/>
      <sheetName val="office"/>
      <sheetName val="IO LIST"/>
      <sheetName val="Costing"/>
      <sheetName val="water prop_"/>
      <sheetName val="p&amp;m"/>
      <sheetName val="RCC,Ret. Wall"/>
      <sheetName val="BOQ_Direct_selling cost"/>
      <sheetName val="HEAD"/>
      <sheetName val="Vehicles"/>
      <sheetName val="VCH-SLC"/>
      <sheetName val="Sheet3"/>
      <sheetName val="Supplier"/>
      <sheetName val="Wordsdata"/>
      <sheetName val="item"/>
      <sheetName val="Construction"/>
      <sheetName val="Index"/>
      <sheetName val="AREAS"/>
      <sheetName val="BOQ"/>
      <sheetName val="Variables"/>
      <sheetName val="Estimation"/>
      <sheetName val="final abstract"/>
      <sheetName val="A"/>
      <sheetName val="PCS"/>
      <sheetName val="LOM_MOD"/>
      <sheetName val="電気設備表"/>
      <sheetName val="X rate"/>
      <sheetName val="Elect."/>
      <sheetName val="Basic Rates"/>
      <sheetName val="Sheet2"/>
      <sheetName val="Master Data Sheet"/>
      <sheetName val="Database"/>
      <sheetName val="SCHEDULE"/>
      <sheetName val="schedule nos"/>
      <sheetName val="PRECAST lightconc-II"/>
      <sheetName val="3cd Annexure"/>
      <sheetName val="except wiring"/>
      <sheetName val="Design"/>
      <sheetName val="Sheet1"/>
      <sheetName val="#REF"/>
      <sheetName val="IDCCALHYD-GOO"/>
      <sheetName val="Staff Acco."/>
      <sheetName val="beam-reinft"/>
      <sheetName val="Macro1"/>
      <sheetName val="Build-up"/>
      <sheetName val="Data sheet"/>
      <sheetName val="Project Budget Worksheet"/>
      <sheetName val="SOR"/>
      <sheetName val="Cul_detail"/>
      <sheetName val="STAFFSCHED "/>
      <sheetName val="INDIGINEOUS ITEMS "/>
      <sheetName val="COLUMN"/>
      <sheetName val="FORM6"/>
      <sheetName val="FORM 6"/>
      <sheetName val="RA-markate"/>
      <sheetName val="Input"/>
      <sheetName val="HPL"/>
      <sheetName val="factors"/>
      <sheetName val="Cost summary"/>
      <sheetName val="LIST OF MAKES"/>
      <sheetName val="Cable-data"/>
      <sheetName val="Civil Works"/>
      <sheetName val="MG"/>
      <sheetName val="Detail"/>
      <sheetName val="S &amp; A"/>
      <sheetName val="Indices"/>
      <sheetName val="Set"/>
      <sheetName val="Hot"/>
      <sheetName val="Labour &amp; Plant"/>
      <sheetName val="Detail In Door Stad"/>
      <sheetName val="DetEst"/>
      <sheetName val="labour"/>
      <sheetName val="Bill-12"/>
      <sheetName val="site fab&amp;ernstr"/>
      <sheetName val="Fin. Assumpt. - Sensitivities"/>
      <sheetName val="oresreqsum"/>
      <sheetName val="Rate Analysis"/>
      <sheetName val="FitOutConfCentre"/>
      <sheetName val="LOCAL RATES"/>
      <sheetName val="Details - SAP"/>
      <sheetName val="Approved MTD Proj #'s"/>
      <sheetName val="Break up Sheet"/>
      <sheetName val="meas-wp"/>
      <sheetName val="calcul"/>
      <sheetName val="재1"/>
      <sheetName val="Summary"/>
      <sheetName val="estimate"/>
      <sheetName val="zone-2"/>
      <sheetName val="Cover sheet"/>
      <sheetName val="Direct cost shed A-2 "/>
      <sheetName val="MA"/>
      <sheetName val="doq-10"/>
      <sheetName val="PLAN_FEB97"/>
      <sheetName val="AOR"/>
      <sheetName val="Publicbuilding"/>
      <sheetName val="Lead"/>
      <sheetName val="GR.slab-reinft"/>
      <sheetName val="horizontal"/>
      <sheetName val="BOQ-Part1"/>
      <sheetName val="Variables_x"/>
      <sheetName val="Material_Rates"/>
      <sheetName val="Basement_Budget"/>
      <sheetName val="BOQ_(2)"/>
      <sheetName val="Fill_this_out_first___"/>
      <sheetName val="Site_Dev_BOQ"/>
      <sheetName val="labour_coeff"/>
      <sheetName val="DETAILED__BOQ"/>
      <sheetName val="IO_LIST"/>
      <sheetName val="water_prop_"/>
      <sheetName val="water_prop_1"/>
      <sheetName val="RCC,Ret__Wall"/>
      <sheetName val="BOQ_Direct_selling_cost"/>
      <sheetName val="Labour_productivity"/>
      <sheetName val="07016,_Master_List-Major_Minor"/>
      <sheetName val="INPUT_SHEET"/>
      <sheetName val="final_abstract"/>
      <sheetName val="Precalculation"/>
      <sheetName val="PRECAST_lightconc-II"/>
      <sheetName val="except_wiring"/>
      <sheetName val="3cd_Annexure"/>
      <sheetName val="Staff_Acco_"/>
      <sheetName val="Data_sheet"/>
      <sheetName val="Project_Budget_Worksheet"/>
      <sheetName val="STAFFSCHED_"/>
      <sheetName val="INDIGINEOUS_ITEMS_"/>
      <sheetName val="Basic_Rates"/>
      <sheetName val="X_rate"/>
      <sheetName val="Elect_"/>
      <sheetName val="LOCAL_RATES"/>
      <sheetName val="Master_Data_Sheet"/>
      <sheetName val="schedule_nos"/>
      <sheetName val="FORM_6"/>
      <sheetName val="S_&amp;_A"/>
      <sheetName val="Cost_summary"/>
      <sheetName val="LIST_OF_MAKES"/>
      <sheetName val="Civil_Works"/>
      <sheetName val="Approved_MTD_Proj_#'s"/>
      <sheetName val="Assumptions"/>
      <sheetName val="Material_Rates2"/>
      <sheetName val="Basement_Budget2"/>
      <sheetName val="BOQ_(2)2"/>
      <sheetName val="Fill_this_out_first___2"/>
      <sheetName val="Site_Dev_BOQ2"/>
      <sheetName val="labour_coeff2"/>
      <sheetName val="DETAILED__BOQ2"/>
      <sheetName val="RCC,Ret__Wall2"/>
      <sheetName val="BOQ_Direct_selling_cost2"/>
      <sheetName val="Labour_productivity2"/>
      <sheetName val="IO_LIST2"/>
      <sheetName val="water_prop_4"/>
      <sheetName val="water_prop_5"/>
      <sheetName val="INPUT_SHEET2"/>
      <sheetName val="PRECAST_lightconc-II2"/>
      <sheetName val="except_wiring2"/>
      <sheetName val="3cd_Annexure2"/>
      <sheetName val="Staff_Acco_2"/>
      <sheetName val="final_abstract2"/>
      <sheetName val="07016,_Master_List-Major_Minor2"/>
      <sheetName val="Data_sheet2"/>
      <sheetName val="Project_Budget_Worksheet2"/>
      <sheetName val="STAFFSCHED_2"/>
      <sheetName val="INDIGINEOUS_ITEMS_2"/>
      <sheetName val="Basic_Rates2"/>
      <sheetName val="X_rate2"/>
      <sheetName val="Elect_2"/>
      <sheetName val="LOCAL_RATES2"/>
      <sheetName val="Master_Data_Sheet2"/>
      <sheetName val="schedule_nos2"/>
      <sheetName val="FORM_62"/>
      <sheetName val="S_&amp;_A2"/>
      <sheetName val="Cost_summary2"/>
      <sheetName val="LIST_OF_MAKES2"/>
      <sheetName val="Civil_Works2"/>
      <sheetName val="Approved_MTD_Proj_#'s2"/>
      <sheetName val="Material_Rates1"/>
      <sheetName val="Basement_Budget1"/>
      <sheetName val="BOQ_(2)1"/>
      <sheetName val="Fill_this_out_first___1"/>
      <sheetName val="Site_Dev_BOQ1"/>
      <sheetName val="labour_coeff1"/>
      <sheetName val="DETAILED__BOQ1"/>
      <sheetName val="RCC,Ret__Wall1"/>
      <sheetName val="BOQ_Direct_selling_cost1"/>
      <sheetName val="Labour_productivity1"/>
      <sheetName val="IO_LIST1"/>
      <sheetName val="water_prop_2"/>
      <sheetName val="water_prop_3"/>
      <sheetName val="INPUT_SHEET1"/>
      <sheetName val="PRECAST_lightconc-II1"/>
      <sheetName val="except_wiring1"/>
      <sheetName val="3cd_Annexure1"/>
      <sheetName val="Staff_Acco_1"/>
      <sheetName val="final_abstract1"/>
      <sheetName val="07016,_Master_List-Major_Minor1"/>
      <sheetName val="Data_sheet1"/>
      <sheetName val="Project_Budget_Worksheet1"/>
      <sheetName val="STAFFSCHED_1"/>
      <sheetName val="INDIGINEOUS_ITEMS_1"/>
      <sheetName val="Basic_Rates1"/>
      <sheetName val="X_rate1"/>
      <sheetName val="Elect_1"/>
      <sheetName val="LOCAL_RATES1"/>
      <sheetName val="Master_Data_Sheet1"/>
      <sheetName val="schedule_nos1"/>
      <sheetName val="FORM_61"/>
      <sheetName val="S_&amp;_A1"/>
      <sheetName val="Cost_summary1"/>
      <sheetName val="LIST_OF_MAKES1"/>
      <sheetName val="Civil_Works1"/>
      <sheetName val="Approved_MTD_Proj_#'s1"/>
      <sheetName val="Material_Rates3"/>
      <sheetName val="Basement_Budget3"/>
      <sheetName val="BOQ_(2)3"/>
      <sheetName val="Fill_this_out_first___3"/>
      <sheetName val="Site_Dev_BOQ3"/>
      <sheetName val="labour_coeff3"/>
      <sheetName val="DETAILED__BOQ3"/>
      <sheetName val="RCC,Ret__Wall3"/>
      <sheetName val="BOQ_Direct_selling_cost3"/>
      <sheetName val="Labour_productivity3"/>
      <sheetName val="IO_LIST3"/>
      <sheetName val="water_prop_6"/>
      <sheetName val="water_prop_7"/>
      <sheetName val="INPUT_SHEET3"/>
      <sheetName val="PRECAST_lightconc-II3"/>
      <sheetName val="except_wiring3"/>
      <sheetName val="3cd_Annexure3"/>
      <sheetName val="Staff_Acco_3"/>
      <sheetName val="final_abstract3"/>
      <sheetName val="07016,_Master_List-Major_Minor3"/>
      <sheetName val="Data_sheet3"/>
      <sheetName val="Project_Budget_Worksheet3"/>
      <sheetName val="STAFFSCHED_3"/>
      <sheetName val="INDIGINEOUS_ITEMS_3"/>
      <sheetName val="Basic_Rates3"/>
      <sheetName val="X_rate3"/>
      <sheetName val="Elect_3"/>
      <sheetName val="LOCAL_RATES3"/>
      <sheetName val="Master_Data_Sheet3"/>
      <sheetName val="schedule_nos3"/>
      <sheetName val="FORM_63"/>
      <sheetName val="S_&amp;_A3"/>
      <sheetName val="Cost_summary3"/>
      <sheetName val="LIST_OF_MAKES3"/>
      <sheetName val="Civil_Works3"/>
      <sheetName val="Approved_MTD_Proj_#'s3"/>
      <sheetName val="Material_Rates4"/>
      <sheetName val="Basement_Budget4"/>
      <sheetName val="BOQ_(2)4"/>
      <sheetName val="Fill_this_out_first___4"/>
      <sheetName val="Site_Dev_BOQ4"/>
      <sheetName val="labour_coeff4"/>
      <sheetName val="DETAILED__BOQ4"/>
      <sheetName val="RCC,Ret__Wall4"/>
      <sheetName val="BOQ_Direct_selling_cost4"/>
      <sheetName val="Labour_productivity4"/>
      <sheetName val="IO_LIST4"/>
      <sheetName val="water_prop_8"/>
      <sheetName val="water_prop_9"/>
      <sheetName val="INPUT_SHEET4"/>
      <sheetName val="PRECAST_lightconc-II4"/>
      <sheetName val="except_wiring4"/>
      <sheetName val="3cd_Annexure4"/>
      <sheetName val="Staff_Acco_4"/>
      <sheetName val="final_abstract4"/>
      <sheetName val="07016,_Master_List-Major_Minor4"/>
      <sheetName val="Data_sheet4"/>
      <sheetName val="Project_Budget_Worksheet4"/>
      <sheetName val="STAFFSCHED_4"/>
      <sheetName val="INDIGINEOUS_ITEMS_4"/>
      <sheetName val="Basic_Rates4"/>
      <sheetName val="X_rate4"/>
      <sheetName val="Elect_4"/>
      <sheetName val="LOCAL_RATES4"/>
      <sheetName val="Master_Data_Sheet4"/>
      <sheetName val="schedule_nos4"/>
      <sheetName val="FORM_64"/>
      <sheetName val="S_&amp;_A4"/>
      <sheetName val="Cost_summary4"/>
      <sheetName val="LIST_OF_MAKES4"/>
      <sheetName val="Civil_Works4"/>
      <sheetName val="Approved_MTD_Proj_#'s4"/>
      <sheetName val="Material_Rates5"/>
      <sheetName val="Basement_Budget5"/>
      <sheetName val="BOQ_(2)5"/>
      <sheetName val="Fill_this_out_first___5"/>
      <sheetName val="Site_Dev_BOQ5"/>
      <sheetName val="labour_coeff5"/>
      <sheetName val="DETAILED__BOQ5"/>
      <sheetName val="RCC,Ret__Wall5"/>
      <sheetName val="BOQ_Direct_selling_cost5"/>
      <sheetName val="Labour_productivity5"/>
      <sheetName val="IO_LIST5"/>
      <sheetName val="water_prop_10"/>
      <sheetName val="water_prop_11"/>
      <sheetName val="INPUT_SHEET5"/>
      <sheetName val="PRECAST_lightconc-II5"/>
      <sheetName val="except_wiring5"/>
      <sheetName val="3cd_Annexure5"/>
      <sheetName val="Staff_Acco_5"/>
      <sheetName val="final_abstract5"/>
      <sheetName val="07016,_Master_List-Major_Minor5"/>
      <sheetName val="Data_sheet5"/>
      <sheetName val="Project_Budget_Worksheet5"/>
      <sheetName val="STAFFSCHED_5"/>
      <sheetName val="INDIGINEOUS_ITEMS_5"/>
      <sheetName val="Basic_Rates5"/>
      <sheetName val="X_rate5"/>
      <sheetName val="Elect_5"/>
      <sheetName val="LOCAL_RATES5"/>
      <sheetName val="Master_Data_Sheet5"/>
      <sheetName val="schedule_nos5"/>
      <sheetName val="FORM_65"/>
      <sheetName val="S_&amp;_A5"/>
      <sheetName val="Cost_summary5"/>
      <sheetName val="LIST_OF_MAKES5"/>
      <sheetName val="Civil_Works5"/>
      <sheetName val="Approved_MTD_Proj_#'s5"/>
      <sheetName val="Material_Rates6"/>
      <sheetName val="Basement_Budget6"/>
      <sheetName val="BOQ_(2)6"/>
      <sheetName val="Fill_this_out_first___6"/>
      <sheetName val="Site_Dev_BOQ6"/>
      <sheetName val="labour_coeff6"/>
      <sheetName val="DETAILED__BOQ6"/>
      <sheetName val="RCC,Ret__Wall6"/>
      <sheetName val="BOQ_Direct_selling_cost6"/>
      <sheetName val="Labour_productivity6"/>
      <sheetName val="IO_LIST6"/>
      <sheetName val="water_prop_12"/>
      <sheetName val="water_prop_13"/>
      <sheetName val="INPUT_SHEET6"/>
      <sheetName val="PRECAST_lightconc-II6"/>
      <sheetName val="except_wiring6"/>
      <sheetName val="3cd_Annexure6"/>
      <sheetName val="Staff_Acco_6"/>
      <sheetName val="final_abstract6"/>
      <sheetName val="07016,_Master_List-Major_Minor6"/>
      <sheetName val="Data_sheet6"/>
      <sheetName val="Project_Budget_Worksheet6"/>
      <sheetName val="STAFFSCHED_6"/>
      <sheetName val="INDIGINEOUS_ITEMS_6"/>
      <sheetName val="Basic_Rates6"/>
      <sheetName val="X_rate6"/>
      <sheetName val="Elect_6"/>
      <sheetName val="LOCAL_RATES6"/>
      <sheetName val="Master_Data_Sheet6"/>
      <sheetName val="schedule_nos6"/>
      <sheetName val="FORM_66"/>
      <sheetName val="S_&amp;_A6"/>
      <sheetName val="Cost_summary6"/>
      <sheetName val="LIST_OF_MAKES6"/>
      <sheetName val="Civil_Works6"/>
      <sheetName val="Approved_MTD_Proj_#'s6"/>
      <sheetName val="Material_Rates7"/>
      <sheetName val="Basement_Budget7"/>
      <sheetName val="BOQ_(2)7"/>
      <sheetName val="Fill_this_out_first___7"/>
      <sheetName val="Site_Dev_BOQ7"/>
      <sheetName val="labour_coeff7"/>
      <sheetName val="DETAILED__BOQ7"/>
      <sheetName val="RCC,Ret__Wall7"/>
      <sheetName val="BOQ_Direct_selling_cost7"/>
      <sheetName val="Labour_productivity7"/>
      <sheetName val="IO_LIST7"/>
      <sheetName val="water_prop_14"/>
      <sheetName val="water_prop_15"/>
      <sheetName val="INPUT_SHEET7"/>
      <sheetName val="PRECAST_lightconc-II7"/>
      <sheetName val="except_wiring7"/>
      <sheetName val="3cd_Annexure7"/>
      <sheetName val="Staff_Acco_7"/>
      <sheetName val="final_abstract7"/>
      <sheetName val="07016,_Master_List-Major_Minor7"/>
      <sheetName val="Data_sheet7"/>
      <sheetName val="Project_Budget_Worksheet7"/>
      <sheetName val="STAFFSCHED_7"/>
      <sheetName val="INDIGINEOUS_ITEMS_7"/>
      <sheetName val="Basic_Rates7"/>
      <sheetName val="X_rate7"/>
      <sheetName val="Elect_7"/>
      <sheetName val="LOCAL_RATES7"/>
      <sheetName val="Master_Data_Sheet7"/>
      <sheetName val="schedule_nos7"/>
      <sheetName val="FORM_67"/>
      <sheetName val="S_&amp;_A7"/>
      <sheetName val="Cost_summary7"/>
      <sheetName val="LIST_OF_MAKES7"/>
      <sheetName val="Civil_Works7"/>
      <sheetName val="Approved_MTD_Proj_#'s7"/>
      <sheetName val="Material_Rates8"/>
      <sheetName val="Basement_Budget8"/>
      <sheetName val="BOQ_(2)8"/>
      <sheetName val="Fill_this_out_first___8"/>
      <sheetName val="Site_Dev_BOQ8"/>
      <sheetName val="labour_coeff8"/>
      <sheetName val="DETAILED__BOQ8"/>
      <sheetName val="RCC,Ret__Wall8"/>
      <sheetName val="BOQ_Direct_selling_cost8"/>
      <sheetName val="Labour_productivity8"/>
      <sheetName val="IO_LIST8"/>
      <sheetName val="water_prop_16"/>
      <sheetName val="water_prop_17"/>
      <sheetName val="INPUT_SHEET8"/>
      <sheetName val="PRECAST_lightconc-II8"/>
      <sheetName val="except_wiring8"/>
      <sheetName val="3cd_Annexure8"/>
      <sheetName val="Staff_Acco_8"/>
      <sheetName val="final_abstract8"/>
      <sheetName val="07016,_Master_List-Major_Minor8"/>
      <sheetName val="Data_sheet8"/>
      <sheetName val="Project_Budget_Worksheet8"/>
      <sheetName val="STAFFSCHED_8"/>
      <sheetName val="INDIGINEOUS_ITEMS_8"/>
      <sheetName val="Basic_Rates8"/>
      <sheetName val="X_rate8"/>
      <sheetName val="Elect_8"/>
      <sheetName val="LOCAL_RATES8"/>
      <sheetName val="Master_Data_Sheet8"/>
      <sheetName val="schedule_nos8"/>
      <sheetName val="FORM_68"/>
      <sheetName val="S_&amp;_A8"/>
      <sheetName val="Cost_summary8"/>
      <sheetName val="LIST_OF_MAKES8"/>
      <sheetName val="Civil_Works8"/>
      <sheetName val="Approved_MTD_Proj_#'s8"/>
      <sheetName val="Material_Rates14"/>
      <sheetName val="Basement_Budget14"/>
      <sheetName val="BOQ_(2)14"/>
      <sheetName val="Fill_this_out_first___14"/>
      <sheetName val="Site_Dev_BOQ14"/>
      <sheetName val="labour_coeff14"/>
      <sheetName val="DETAILED__BOQ14"/>
      <sheetName val="RCC,Ret__Wall14"/>
      <sheetName val="BOQ_Direct_selling_cost14"/>
      <sheetName val="Labour_productivity14"/>
      <sheetName val="IO_LIST14"/>
      <sheetName val="water_prop_28"/>
      <sheetName val="water_prop_29"/>
      <sheetName val="INPUT_SHEET14"/>
      <sheetName val="PRECAST_lightconc-II14"/>
      <sheetName val="except_wiring14"/>
      <sheetName val="3cd_Annexure14"/>
      <sheetName val="Staff_Acco_14"/>
      <sheetName val="final_abstract14"/>
      <sheetName val="07016,_Master_List-Major_Mino14"/>
      <sheetName val="Data_sheet14"/>
      <sheetName val="Project_Budget_Worksheet14"/>
      <sheetName val="STAFFSCHED_14"/>
      <sheetName val="INDIGINEOUS_ITEMS_14"/>
      <sheetName val="Basic_Rates14"/>
      <sheetName val="X_rate14"/>
      <sheetName val="Elect_14"/>
      <sheetName val="LOCAL_RATES14"/>
      <sheetName val="Master_Data_Sheet14"/>
      <sheetName val="schedule_nos14"/>
      <sheetName val="FORM_614"/>
      <sheetName val="S_&amp;_A14"/>
      <sheetName val="Cost_summary14"/>
      <sheetName val="LIST_OF_MAKES14"/>
      <sheetName val="Civil_Works14"/>
      <sheetName val="Approved_MTD_Proj_#'s14"/>
      <sheetName val="Material_Rates10"/>
      <sheetName val="Basement_Budget10"/>
      <sheetName val="BOQ_(2)10"/>
      <sheetName val="Fill_this_out_first___10"/>
      <sheetName val="Site_Dev_BOQ10"/>
      <sheetName val="labour_coeff10"/>
      <sheetName val="DETAILED__BOQ10"/>
      <sheetName val="RCC,Ret__Wall10"/>
      <sheetName val="BOQ_Direct_selling_cost10"/>
      <sheetName val="Labour_productivity10"/>
      <sheetName val="IO_LIST10"/>
      <sheetName val="water_prop_20"/>
      <sheetName val="water_prop_21"/>
      <sheetName val="INPUT_SHEET10"/>
      <sheetName val="PRECAST_lightconc-II10"/>
      <sheetName val="except_wiring10"/>
      <sheetName val="3cd_Annexure10"/>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sheetData sheetId="157"/>
      <sheetData sheetId="158" refreshError="1"/>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T Panel Summary"/>
      <sheetName val="Cos"/>
      <sheetName val="RISING MAINS"/>
      <sheetName val="DB"/>
      <sheetName val="EST"/>
      <sheetName val="ITC"/>
      <sheetName val="LAYING OF CABLE"/>
      <sheetName val="cable termination"/>
      <sheetName val="PT_WIRING &amp; raceway"/>
      <sheetName val="cable tray"/>
      <sheetName val="Summary"/>
      <sheetName val="labour rates"/>
      <sheetName val="LIGHTINING"/>
      <sheetName val="CAB-Cu"/>
      <sheetName val="cab-Al"/>
      <sheetName val="EXTERNAL &amp; HDPE Pipe"/>
      <sheetName val="LIGHT FIXTURE"/>
      <sheetName val="Lift"/>
      <sheetName val="UPS"/>
      <sheetName val="BOQ"/>
      <sheetName val="HEAD"/>
      <sheetName val="factors"/>
      <sheetName val="Costing"/>
      <sheetName val="Design"/>
      <sheetName val="LT-PANEL"/>
      <sheetName val="FORM7"/>
      <sheetName val="labour"/>
    </sheetNames>
    <sheetDataSet>
      <sheetData sheetId="0"/>
      <sheetData sheetId="1"/>
      <sheetData sheetId="2"/>
      <sheetData sheetId="3"/>
      <sheetData sheetId="4"/>
      <sheetData sheetId="5"/>
      <sheetData sheetId="6"/>
      <sheetData sheetId="7"/>
      <sheetData sheetId="8"/>
      <sheetData sheetId="9"/>
      <sheetData sheetId="10"/>
      <sheetData sheetId="11" refreshError="1">
        <row r="2">
          <cell r="C2">
            <v>293.02999999999997</v>
          </cell>
        </row>
        <row r="5">
          <cell r="C5">
            <v>209.63</v>
          </cell>
        </row>
        <row r="6">
          <cell r="C6">
            <v>247.95</v>
          </cell>
        </row>
      </sheetData>
      <sheetData sheetId="12"/>
      <sheetData sheetId="13"/>
      <sheetData sheetId="14"/>
      <sheetData sheetId="15"/>
      <sheetData sheetId="16"/>
      <sheetData sheetId="17"/>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
      <sheetName val="GSP Items 2018"/>
      <sheetName val="Repair items 2018"/>
      <sheetName val="CR GSP items 2019"/>
      <sheetName val="Exchange Rate"/>
      <sheetName val="Market Factor"/>
      <sheetName val="Del GSP items 2017"/>
      <sheetName val="Del Repair items"/>
    </sheetNames>
    <sheetDataSet>
      <sheetData sheetId="0"/>
      <sheetData sheetId="1"/>
      <sheetData sheetId="2"/>
      <sheetData sheetId="3"/>
      <sheetData sheetId="4">
        <row r="4">
          <cell r="A4" t="str">
            <v>to</v>
          </cell>
        </row>
      </sheetData>
      <sheetData sheetId="5"/>
      <sheetData sheetId="6"/>
      <sheetData sheetId="7"/>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ad"/>
      <sheetName val="Data"/>
      <sheetName val="Intro"/>
      <sheetName val="Fill this out first..."/>
      <sheetName val="Basement Budget"/>
      <sheetName val="Extra Item"/>
      <sheetName val="Database"/>
      <sheetName val="SCHEDULE"/>
      <sheetName val="schedule nos"/>
      <sheetName val="Pay_Sep06"/>
      <sheetName val="IO LIST"/>
      <sheetName val="INPUT SHEET"/>
      <sheetName val="RES-PLANNING"/>
      <sheetName val="Site Dev BOQ"/>
      <sheetName val="Voucher"/>
      <sheetName val="horizontal"/>
      <sheetName val="Design"/>
      <sheetName val="Financials"/>
      <sheetName val="Cash Flow Working"/>
      <sheetName val="loadcal"/>
      <sheetName val="Publicbuilding"/>
      <sheetName val="#REF"/>
      <sheetName val="Break up Sheet"/>
      <sheetName val="Headings"/>
      <sheetName val="Costing"/>
      <sheetName val="BASIS -DEC 08"/>
      <sheetName val="PROG_DATA"/>
      <sheetName val="leads"/>
      <sheetName val="Assumptions"/>
      <sheetName val="Labour"/>
      <sheetName val="Material"/>
      <sheetName val="Plant &amp;  Machinery"/>
      <sheetName val="Cover sheet"/>
      <sheetName val="Main-Material"/>
      <sheetName val="CFForecast detail"/>
      <sheetName val="Data sheet"/>
      <sheetName val="analysis"/>
      <sheetName val="Estimate"/>
      <sheetName val="Material "/>
      <sheetName val="Labour &amp; Plant"/>
      <sheetName val="SALIENT"/>
      <sheetName val="lookup"/>
      <sheetName val="labour coeff"/>
      <sheetName val="Sheet2"/>
      <sheetName val="Name List"/>
      <sheetName val="LIST OF MAKES"/>
      <sheetName val="FORM7"/>
      <sheetName val="電気設備表"/>
      <sheetName val="L.L Rates"/>
      <sheetName val="Sheet5"/>
      <sheetName val="Cost summary"/>
      <sheetName val="Timesheet"/>
      <sheetName val="Project Budget Worksheet"/>
      <sheetName val="NZB Datas"/>
      <sheetName val="Detail"/>
      <sheetName val="Non-Factory"/>
      <sheetName val="ABP inputs"/>
      <sheetName val="Synergy Sales Budget"/>
      <sheetName val="NT LBH"/>
      <sheetName val="EMC"/>
      <sheetName val="PCS DATA"/>
      <sheetName val="Column steel"/>
      <sheetName val="RCC,Ret. Wall"/>
      <sheetName val="Dimensions"/>
      <sheetName val="PLAN_FEB97"/>
      <sheetName val="Parameters"/>
      <sheetName val="GBW"/>
      <sheetName val="BOQ"/>
      <sheetName val="Loads"/>
      <sheetName val="Boq- Zero"/>
      <sheetName val="Lowside"/>
      <sheetName val="Pile cap"/>
      <sheetName val="New May"/>
      <sheetName val="Rollup"/>
      <sheetName val="Rate Analysis"/>
      <sheetName val="D-F"/>
      <sheetName val="doc-specific"/>
      <sheetName val="grid"/>
      <sheetName val="TARGET"/>
      <sheetName val="BASELINE"/>
      <sheetName val="C &amp; G RHS"/>
      <sheetName val="Controls"/>
      <sheetName val="NSR_E"/>
      <sheetName val="TOT_COST"/>
      <sheetName val="Cal"/>
      <sheetName val="NZB%20Datas.xls"/>
      <sheetName val="Wordsdata"/>
      <sheetName val="item"/>
      <sheetName val="FACTOR"/>
      <sheetName val="Indices"/>
      <sheetName val="lmp &amp; salse"/>
      <sheetName val="월선수금"/>
      <sheetName val="loaddata"/>
      <sheetName val="PCS"/>
      <sheetName val="Analy"/>
      <sheetName val="old boq"/>
      <sheetName val="p&amp;m"/>
      <sheetName val="Labour List"/>
      <sheetName val="Material List"/>
      <sheetName val="labour rates"/>
      <sheetName val="Annexure-III"/>
      <sheetName val="IO_LIST"/>
      <sheetName val="Basement_Budget"/>
      <sheetName val="Fill_this_out_first___"/>
      <sheetName val="labour_coeff"/>
      <sheetName val="Extra_Item"/>
      <sheetName val="schedule_nos"/>
      <sheetName val="INPUT_SHEET"/>
      <sheetName val="Site_Dev_BOQ"/>
      <sheetName val="Cash_Flow_Working"/>
      <sheetName val="Break_up_Sheet"/>
      <sheetName val="BASIS_-DEC_08"/>
      <sheetName val="Plant_&amp;__Machinery"/>
      <sheetName val="CFForecast_detail"/>
      <sheetName val="Data_sheet"/>
      <sheetName val="Material_"/>
      <sheetName val="Labour_&amp;_Plant"/>
      <sheetName val="Project_Budget_Worksheet"/>
      <sheetName val="NZB_Datas"/>
      <sheetName val="Cost_summary"/>
      <sheetName val="LIST_OF_MAKES"/>
      <sheetName val="ABP_inputs"/>
      <sheetName val="Synergy_Sales_Budget"/>
      <sheetName val="Cover_sheet"/>
      <sheetName val="PCS_DATA"/>
      <sheetName val="NT_LBH"/>
      <sheetName val="Name_List"/>
      <sheetName val="RCC,Ret__Wall"/>
      <sheetName val="Column_steel"/>
      <sheetName val="Labour_List"/>
      <sheetName val="Material_List"/>
      <sheetName val="labour_rates"/>
      <sheetName val="L_L_Rates"/>
      <sheetName val="Pile_cap"/>
      <sheetName val="lmp_&amp;_salse"/>
      <sheetName val="Boq-_Zero"/>
      <sheetName val="HPL"/>
      <sheetName val="RA"/>
      <sheetName val="预算"/>
      <sheetName val="PRECAST lightconc-II"/>
      <sheetName val="steam table"/>
      <sheetName val="A.O.R."/>
      <sheetName val="Block A - BOQ"/>
      <sheetName val="List"/>
      <sheetName val="dBase"/>
      <sheetName val="COLUMN"/>
      <sheetName val="Benutzungshinweise"/>
      <sheetName val="Master Data Sheet"/>
      <sheetName val="Lead (Final)"/>
      <sheetName val="C_&amp;_G_RHS"/>
      <sheetName val="NZB%20Datas_xls"/>
      <sheetName val="Block_A_-_BOQ"/>
      <sheetName val="Lead_(Final)"/>
      <sheetName val="Fill_this_out_first___2"/>
      <sheetName val="Basement_Budget2"/>
      <sheetName val="Extra_Item2"/>
      <sheetName val="schedule_nos2"/>
      <sheetName val="IO_LIST2"/>
      <sheetName val="INPUT_SHEET2"/>
      <sheetName val="Site_Dev_BOQ2"/>
      <sheetName val="Cash_Flow_Working2"/>
      <sheetName val="Break_up_Sheet2"/>
      <sheetName val="BASIS_-DEC_082"/>
      <sheetName val="CFForecast_detail2"/>
      <sheetName val="Data_sheet2"/>
      <sheetName val="Material_2"/>
      <sheetName val="Labour_&amp;_Plant2"/>
      <sheetName val="ABP_inputs2"/>
      <sheetName val="Synergy_Sales_Budget2"/>
      <sheetName val="Project_Budget_Worksheet2"/>
      <sheetName val="labour_coeff2"/>
      <sheetName val="Cost_summary2"/>
      <sheetName val="NZB_Datas2"/>
      <sheetName val="Plant_&amp;__Machinery2"/>
      <sheetName val="Cover_sheet2"/>
      <sheetName val="LIST_OF_MAKES2"/>
      <sheetName val="NT_LBH2"/>
      <sheetName val="PCS_DATA2"/>
      <sheetName val="Name_List2"/>
      <sheetName val="Column_steel2"/>
      <sheetName val="RCC,Ret__Wall2"/>
      <sheetName val="C_&amp;_G_RHS2"/>
      <sheetName val="L_L_Rates2"/>
      <sheetName val="NZB%20Datas_xls2"/>
      <sheetName val="Boq-_Zero2"/>
      <sheetName val="Block_A_-_BOQ2"/>
      <sheetName val="lmp_&amp;_salse2"/>
      <sheetName val="Pile_cap2"/>
      <sheetName val="Lead_(Final)2"/>
      <sheetName val="Fill_this_out_first___1"/>
      <sheetName val="Basement_Budget1"/>
      <sheetName val="Extra_Item1"/>
      <sheetName val="schedule_nos1"/>
      <sheetName val="IO_LIST1"/>
      <sheetName val="INPUT_SHEET1"/>
      <sheetName val="Site_Dev_BOQ1"/>
      <sheetName val="Cash_Flow_Working1"/>
      <sheetName val="Break_up_Sheet1"/>
      <sheetName val="BASIS_-DEC_081"/>
      <sheetName val="CFForecast_detail1"/>
      <sheetName val="Data_sheet1"/>
      <sheetName val="Material_1"/>
      <sheetName val="Labour_&amp;_Plant1"/>
      <sheetName val="ABP_inputs1"/>
      <sheetName val="Synergy_Sales_Budget1"/>
      <sheetName val="Project_Budget_Worksheet1"/>
      <sheetName val="labour_coeff1"/>
      <sheetName val="Cost_summary1"/>
      <sheetName val="NZB_Datas1"/>
      <sheetName val="Plant_&amp;__Machinery1"/>
      <sheetName val="Cover_sheet1"/>
      <sheetName val="LIST_OF_MAKES1"/>
      <sheetName val="NT_LBH1"/>
      <sheetName val="PCS_DATA1"/>
      <sheetName val="Name_List1"/>
      <sheetName val="Column_steel1"/>
      <sheetName val="RCC,Ret__Wall1"/>
      <sheetName val="C_&amp;_G_RHS1"/>
      <sheetName val="L_L_Rates1"/>
      <sheetName val="NZB%20Datas_xls1"/>
      <sheetName val="Boq-_Zero1"/>
      <sheetName val="Block_A_-_BOQ1"/>
      <sheetName val="lmp_&amp;_salse1"/>
      <sheetName val="Pile_cap1"/>
      <sheetName val="Lead_(Final)1"/>
      <sheetName val="Fill_this_out_first___3"/>
      <sheetName val="Basement_Budget3"/>
      <sheetName val="Extra_Item3"/>
      <sheetName val="schedule_nos3"/>
      <sheetName val="IO_LIST3"/>
      <sheetName val="INPUT_SHEET3"/>
      <sheetName val="Site_Dev_BOQ3"/>
      <sheetName val="Cash_Flow_Working3"/>
      <sheetName val="Break_up_Sheet3"/>
      <sheetName val="BASIS_-DEC_083"/>
      <sheetName val="CFForecast_detail3"/>
      <sheetName val="Data_sheet3"/>
      <sheetName val="Material_3"/>
      <sheetName val="Labour_&amp;_Plant3"/>
      <sheetName val="ABP_inputs3"/>
      <sheetName val="Synergy_Sales_Budget3"/>
      <sheetName val="Project_Budget_Worksheet3"/>
      <sheetName val="labour_coeff3"/>
      <sheetName val="Cost_summary3"/>
      <sheetName val="NZB_Datas3"/>
      <sheetName val="Plant_&amp;__Machinery3"/>
      <sheetName val="Cover_sheet3"/>
      <sheetName val="LIST_OF_MAKES3"/>
      <sheetName val="NT_LBH3"/>
      <sheetName val="PCS_DATA3"/>
      <sheetName val="Name_List3"/>
      <sheetName val="Column_steel3"/>
      <sheetName val="RCC,Ret__Wall3"/>
      <sheetName val="C_&amp;_G_RHS3"/>
      <sheetName val="L_L_Rates3"/>
      <sheetName val="NZB%20Datas_xls3"/>
      <sheetName val="Boq-_Zero3"/>
      <sheetName val="Block_A_-_BOQ3"/>
      <sheetName val="lmp_&amp;_salse3"/>
      <sheetName val="Pile_cap3"/>
      <sheetName val="Lead_(Final)3"/>
      <sheetName val="Fill_this_out_first___4"/>
      <sheetName val="Basement_Budget4"/>
      <sheetName val="Extra_Item4"/>
      <sheetName val="schedule_nos4"/>
      <sheetName val="IO_LIST4"/>
      <sheetName val="INPUT_SHEET4"/>
      <sheetName val="Site_Dev_BOQ4"/>
      <sheetName val="Cash_Flow_Working4"/>
      <sheetName val="Break_up_Sheet4"/>
      <sheetName val="BASIS_-DEC_084"/>
      <sheetName val="CFForecast_detail4"/>
      <sheetName val="Data_sheet4"/>
      <sheetName val="Material_4"/>
      <sheetName val="Labour_&amp;_Plant4"/>
      <sheetName val="ABP_inputs4"/>
      <sheetName val="Synergy_Sales_Budget4"/>
      <sheetName val="Project_Budget_Worksheet4"/>
      <sheetName val="labour_coeff4"/>
      <sheetName val="Cost_summary4"/>
      <sheetName val="NZB_Datas4"/>
      <sheetName val="Plant_&amp;__Machinery4"/>
      <sheetName val="Cover_sheet4"/>
      <sheetName val="LIST_OF_MAKES4"/>
      <sheetName val="NT_LBH4"/>
      <sheetName val="PCS_DATA4"/>
      <sheetName val="Name_List4"/>
      <sheetName val="Column_steel4"/>
      <sheetName val="RCC,Ret__Wall4"/>
      <sheetName val="C_&amp;_G_RHS4"/>
      <sheetName val="L_L_Rates4"/>
      <sheetName val="NZB%20Datas_xls4"/>
      <sheetName val="Boq-_Zero4"/>
      <sheetName val="Block_A_-_BOQ4"/>
      <sheetName val="lmp_&amp;_salse4"/>
      <sheetName val="Pile_cap4"/>
      <sheetName val="Lead_(Final)4"/>
      <sheetName val="Fill_this_out_first___5"/>
      <sheetName val="Basement_Budget5"/>
      <sheetName val="Extra_Item5"/>
      <sheetName val="schedule_nos5"/>
      <sheetName val="IO_LIST5"/>
      <sheetName val="INPUT_SHEET5"/>
      <sheetName val="Site_Dev_BOQ5"/>
      <sheetName val="Cash_Flow_Working5"/>
      <sheetName val="Break_up_Sheet5"/>
      <sheetName val="BASIS_-DEC_085"/>
      <sheetName val="CFForecast_detail5"/>
      <sheetName val="Data_sheet5"/>
      <sheetName val="Material_5"/>
      <sheetName val="Labour_&amp;_Plant5"/>
      <sheetName val="ABP_inputs5"/>
      <sheetName val="Synergy_Sales_Budget5"/>
      <sheetName val="Project_Budget_Worksheet5"/>
      <sheetName val="labour_coeff5"/>
      <sheetName val="Cost_summary5"/>
      <sheetName val="NZB_Datas5"/>
      <sheetName val="Plant_&amp;__Machinery5"/>
      <sheetName val="Cover_sheet5"/>
      <sheetName val="LIST_OF_MAKES5"/>
      <sheetName val="NT_LBH5"/>
      <sheetName val="PCS_DATA5"/>
      <sheetName val="Name_List5"/>
      <sheetName val="Column_steel5"/>
      <sheetName val="RCC,Ret__Wall5"/>
      <sheetName val="C_&amp;_G_RHS5"/>
      <sheetName val="L_L_Rates5"/>
      <sheetName val="NZB%20Datas_xls5"/>
      <sheetName val="Boq-_Zero5"/>
      <sheetName val="Block_A_-_BOQ5"/>
      <sheetName val="lmp_&amp;_salse5"/>
      <sheetName val="Pile_cap5"/>
      <sheetName val="Lead_(Final)5"/>
      <sheetName val="Fill_this_out_first___6"/>
      <sheetName val="Basement_Budget6"/>
      <sheetName val="Extra_Item6"/>
      <sheetName val="schedule_nos6"/>
      <sheetName val="IO_LIST6"/>
      <sheetName val="INPUT_SHEET6"/>
      <sheetName val="Site_Dev_BOQ6"/>
      <sheetName val="Cash_Flow_Working6"/>
      <sheetName val="Break_up_Sheet6"/>
      <sheetName val="BASIS_-DEC_086"/>
      <sheetName val="CFForecast_detail6"/>
      <sheetName val="Data_sheet6"/>
      <sheetName val="Material_6"/>
      <sheetName val="Labour_&amp;_Plant6"/>
      <sheetName val="ABP_inputs6"/>
      <sheetName val="Synergy_Sales_Budget6"/>
      <sheetName val="Project_Budget_Worksheet6"/>
      <sheetName val="labour_coeff6"/>
      <sheetName val="Cost_summary6"/>
      <sheetName val="NZB_Datas6"/>
      <sheetName val="Plant_&amp;__Machinery6"/>
      <sheetName val="Cover_sheet6"/>
      <sheetName val="LIST_OF_MAKES6"/>
      <sheetName val="NT_LBH6"/>
      <sheetName val="PCS_DATA6"/>
      <sheetName val="Name_List6"/>
      <sheetName val="Column_steel6"/>
      <sheetName val="RCC,Ret__Wall6"/>
      <sheetName val="C_&amp;_G_RHS6"/>
      <sheetName val="L_L_Rates6"/>
      <sheetName val="NZB%20Datas_xls6"/>
      <sheetName val="Boq-_Zero6"/>
      <sheetName val="Block_A_-_BOQ6"/>
      <sheetName val="lmp_&amp;_salse6"/>
      <sheetName val="Pile_cap6"/>
      <sheetName val="Lead_(Final)6"/>
      <sheetName val="Fill_this_out_first___7"/>
      <sheetName val="Basement_Budget7"/>
      <sheetName val="Extra_Item7"/>
      <sheetName val="schedule_nos7"/>
      <sheetName val="IO_LIST7"/>
      <sheetName val="INPUT_SHEET7"/>
      <sheetName val="Site_Dev_BOQ7"/>
      <sheetName val="Cash_Flow_Working7"/>
      <sheetName val="Break_up_Sheet7"/>
      <sheetName val="BASIS_-DEC_087"/>
      <sheetName val="CFForecast_detail7"/>
      <sheetName val="Data_sheet7"/>
      <sheetName val="Material_7"/>
      <sheetName val="Labour_&amp;_Plant7"/>
      <sheetName val="ABP_inputs7"/>
      <sheetName val="Synergy_Sales_Budget7"/>
      <sheetName val="Project_Budget_Worksheet7"/>
      <sheetName val="labour_coeff7"/>
      <sheetName val="Cost_summary7"/>
      <sheetName val="NZB_Datas7"/>
      <sheetName val="Plant_&amp;__Machinery7"/>
      <sheetName val="Cover_sheet7"/>
      <sheetName val="LIST_OF_MAKES7"/>
      <sheetName val="NT_LBH7"/>
      <sheetName val="PCS_DATA7"/>
      <sheetName val="Name_List7"/>
      <sheetName val="Column_steel7"/>
      <sheetName val="RCC,Ret__Wall7"/>
      <sheetName val="C_&amp;_G_RHS7"/>
      <sheetName val="L_L_Rates7"/>
      <sheetName val="NZB%20Datas_xls7"/>
      <sheetName val="Boq-_Zero7"/>
      <sheetName val="Block_A_-_BOQ7"/>
      <sheetName val="lmp_&amp;_salse7"/>
      <sheetName val="Pile_cap7"/>
      <sheetName val="Lead_(Final)7"/>
      <sheetName val="Fill_this_out_first___8"/>
      <sheetName val="Basement_Budget8"/>
      <sheetName val="Extra_Item8"/>
      <sheetName val="schedule_nos8"/>
      <sheetName val="IO_LIST8"/>
      <sheetName val="INPUT_SHEET8"/>
      <sheetName val="Site_Dev_BOQ8"/>
      <sheetName val="Cash_Flow_Working8"/>
      <sheetName val="Break_up_Sheet8"/>
      <sheetName val="BASIS_-DEC_088"/>
      <sheetName val="CFForecast_detail8"/>
      <sheetName val="Data_sheet8"/>
      <sheetName val="Material_8"/>
      <sheetName val="Labour_&amp;_Plant8"/>
      <sheetName val="ABP_inputs8"/>
      <sheetName val="Synergy_Sales_Budget8"/>
      <sheetName val="Project_Budget_Worksheet8"/>
      <sheetName val="labour_coeff8"/>
      <sheetName val="Cost_summary8"/>
      <sheetName val="NZB_Datas8"/>
      <sheetName val="Plant_&amp;__Machinery8"/>
      <sheetName val="Cover_sheet8"/>
      <sheetName val="LIST_OF_MAKES8"/>
      <sheetName val="NT_LBH8"/>
      <sheetName val="PCS_DATA8"/>
      <sheetName val="Name_List8"/>
      <sheetName val="Column_steel8"/>
      <sheetName val="RCC,Ret__Wall8"/>
      <sheetName val="C_&amp;_G_RHS8"/>
      <sheetName val="L_L_Rates8"/>
      <sheetName val="NZB%20Datas_xls8"/>
      <sheetName val="Boq-_Zero8"/>
      <sheetName val="Block_A_-_BOQ8"/>
      <sheetName val="lmp_&amp;_salse8"/>
      <sheetName val="Pile_cap8"/>
      <sheetName val="Lead_(Final)8"/>
      <sheetName val="Bin"/>
      <sheetName val="3QLRP ( R2 MOR)"/>
      <sheetName val="maing1"/>
      <sheetName val="Fill_this_out_first___14"/>
      <sheetName val="Basement_Budget14"/>
      <sheetName val="Extra_Item14"/>
      <sheetName val="schedule_nos14"/>
      <sheetName val="IO_LIST14"/>
      <sheetName val="INPUT_SHEET14"/>
      <sheetName val="Site_Dev_BOQ14"/>
      <sheetName val="Cash_Flow_Working14"/>
      <sheetName val="Break_up_Sheet14"/>
      <sheetName val="BASIS_-DEC_0814"/>
      <sheetName val="CFForecast_detail14"/>
      <sheetName val="Data_sheet14"/>
      <sheetName val="Material_14"/>
      <sheetName val="Labour_&amp;_Plant14"/>
      <sheetName val="ABP_inputs14"/>
      <sheetName val="Synergy_Sales_Budget14"/>
      <sheetName val="Project_Budget_Worksheet14"/>
      <sheetName val="labour_coeff14"/>
      <sheetName val="Cost_summary14"/>
      <sheetName val="NZB_Datas14"/>
      <sheetName val="Plant_&amp;__Machinery14"/>
      <sheetName val="Cover_sheet14"/>
      <sheetName val="LIST_OF_MAKES14"/>
      <sheetName val="NT_LBH14"/>
      <sheetName val="PCS_DATA14"/>
      <sheetName val="Name_List14"/>
      <sheetName val="Column_steel14"/>
      <sheetName val="RCC,Ret__Wall14"/>
      <sheetName val="C_&amp;_G_RHS14"/>
      <sheetName val="L_L_Rates14"/>
      <sheetName val="NZB%20Datas_xls14"/>
      <sheetName val="Boq-_Zero14"/>
      <sheetName val="Block_A_-_BOQ14"/>
      <sheetName val="lmp_&amp;_salse14"/>
      <sheetName val="Pile_cap14"/>
      <sheetName val="Lead_(Final)14"/>
      <sheetName val="Fill_this_out_first___10"/>
      <sheetName val="Basement_Budget10"/>
      <sheetName val="Extra_Item10"/>
      <sheetName val="schedule_nos10"/>
      <sheetName val="IO_LIST10"/>
      <sheetName val="INPUT_SHEET10"/>
      <sheetName val="Site_Dev_BOQ10"/>
      <sheetName val="Cash_Flow_Working10"/>
      <sheetName val="Break_up_Sheet10"/>
      <sheetName val="BASIS_-DEC_0810"/>
      <sheetName val="CFForecast_detail10"/>
      <sheetName val="Data_sheet10"/>
      <sheetName val="Material_10"/>
      <sheetName val="Labour_&amp;_Plant10"/>
      <sheetName val="ABP_inputs10"/>
      <sheetName val="Synergy_Sales_Budget10"/>
      <sheetName val="Project_Budget_Worksheet10"/>
      <sheetName val="labour_coeff10"/>
      <sheetName val="Cost_summary10"/>
      <sheetName val="NZB_Datas10"/>
      <sheetName val="Plant_&amp;__Machinery10"/>
      <sheetName val="Cover_sheet10"/>
      <sheetName val="LIST_OF_MAKES10"/>
      <sheetName val="NT_LBH10"/>
      <sheetName val="PCS_DATA10"/>
      <sheetName val="Name_List10"/>
      <sheetName val="Column_steel10"/>
      <sheetName val="RCC,Ret__Wall10"/>
      <sheetName val="C_&amp;_G_RHS10"/>
      <sheetName val="L_L_Rates10"/>
      <sheetName val="NZB%20Datas_xls10"/>
      <sheetName val="Boq-_Zero10"/>
      <sheetName val="Block_A_-_BOQ10"/>
      <sheetName val="lmp_&amp;_salse10"/>
      <sheetName val="Pile_cap10"/>
      <sheetName val="Lead_(Final)10"/>
      <sheetName val="Fill_this_out_first___9"/>
      <sheetName val="Basement_Budget9"/>
      <sheetName val="Extra_Item9"/>
      <sheetName val="schedule_nos9"/>
      <sheetName val="IO_LIST9"/>
      <sheetName val="INPUT_SHEET9"/>
      <sheetName val="Site_Dev_BOQ9"/>
      <sheetName val="Cash_Flow_Working9"/>
      <sheetName val="Break_up_Sheet9"/>
      <sheetName val="d-safe specs"/>
      <sheetName val="kC"/>
    </sheetNames>
    <sheetDataSet>
      <sheetData sheetId="0" refreshError="1">
        <row r="6">
          <cell r="P6">
            <v>2626</v>
          </cell>
        </row>
        <row r="7">
          <cell r="P7">
            <v>2800</v>
          </cell>
        </row>
        <row r="8">
          <cell r="P8">
            <v>193.98</v>
          </cell>
        </row>
        <row r="22">
          <cell r="P22">
            <v>836.68499999999995</v>
          </cell>
        </row>
        <row r="23">
          <cell r="P23">
            <v>571.68499999999995</v>
          </cell>
        </row>
        <row r="31">
          <cell r="P31">
            <v>171.57999999999998</v>
          </cell>
        </row>
        <row r="32">
          <cell r="P32">
            <v>29500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refreshError="1"/>
      <sheetData sheetId="199" refreshError="1"/>
      <sheetData sheetId="200" refreshError="1"/>
      <sheetData sheetId="201" refreshError="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as."/>
      <sheetName val="Sheet1"/>
      <sheetName val="TECHNICAL REPORT"/>
      <sheetName val="GENERAL ABSTRACT"/>
      <sheetName val="ESTIMATE"/>
      <sheetName val="NON- S.O.R."/>
      <sheetName val="MEASUREMENT SHEET"/>
      <sheetName val="Lead"/>
      <sheetName val="PRECAST lightconc-II"/>
      <sheetName val="Factors"/>
      <sheetName val="TBAL9697 -group wise  sdpl"/>
      <sheetName val="GBW"/>
      <sheetName val="BOQ "/>
    </sheetNames>
    <sheetDataSet>
      <sheetData sheetId="0"/>
      <sheetData sheetId="1" refreshError="1"/>
      <sheetData sheetId="2"/>
      <sheetData sheetId="3">
        <row r="315">
          <cell r="F315">
            <v>34300000</v>
          </cell>
        </row>
      </sheetData>
      <sheetData sheetId="4">
        <row r="315">
          <cell r="F315">
            <v>34300000</v>
          </cell>
        </row>
      </sheetData>
      <sheetData sheetId="5">
        <row r="315">
          <cell r="F315">
            <v>34300000</v>
          </cell>
        </row>
      </sheetData>
      <sheetData sheetId="6">
        <row r="315">
          <cell r="F315">
            <v>34300000</v>
          </cell>
        </row>
      </sheetData>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IMATE"/>
      <sheetName val="Meas."/>
      <sheetName val="Sheet1"/>
      <sheetName val="TECHNICAL REPORT"/>
      <sheetName val="GENERAL ABSTRACT"/>
      <sheetName val="NON- S.O.R."/>
      <sheetName val="MEASUREMENT SHEET"/>
      <sheetName val="Lead"/>
      <sheetName val="PRECAST lightconc-II"/>
      <sheetName val="Factors"/>
      <sheetName val="TBAL9697 -group wise  sdpl"/>
      <sheetName val="GBW"/>
      <sheetName val="BOQ "/>
    </sheetNames>
    <sheetDataSet>
      <sheetData sheetId="0" refreshError="1">
        <row r="315">
          <cell r="F315">
            <v>34300000</v>
          </cell>
        </row>
      </sheetData>
      <sheetData sheetId="1">
        <row r="315">
          <cell r="F315">
            <v>34300000</v>
          </cell>
        </row>
      </sheetData>
      <sheetData sheetId="2" refreshError="1"/>
      <sheetData sheetId="3">
        <row r="315">
          <cell r="F315">
            <v>34300000</v>
          </cell>
        </row>
      </sheetData>
      <sheetData sheetId="4">
        <row r="315">
          <cell r="F315">
            <v>34300000</v>
          </cell>
        </row>
      </sheetData>
      <sheetData sheetId="5">
        <row r="315">
          <cell r="F315">
            <v>34300000</v>
          </cell>
        </row>
      </sheetData>
      <sheetData sheetId="6">
        <row r="315">
          <cell r="F315">
            <v>34300000</v>
          </cell>
        </row>
      </sheetData>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IMATES"/>
      <sheetName val="REVISED"/>
      <sheetName val="Improvements"/>
      <sheetName val="Project Budget Worksheet"/>
      <sheetName val="ESTIMATE"/>
      <sheetName val="Design"/>
    </sheetNames>
    <sheetDataSet>
      <sheetData sheetId="0"/>
      <sheetData sheetId="1">
        <row r="244">
          <cell r="F244">
            <v>5211000</v>
          </cell>
        </row>
      </sheetData>
      <sheetData sheetId="2" refreshError="1"/>
      <sheetData sheetId="3" refreshError="1"/>
      <sheetData sheetId="4" refreshError="1"/>
      <sheetData sheetId="5"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VISED"/>
      <sheetName val="ESTIMATES"/>
      <sheetName val="Improvements"/>
      <sheetName val="Project Budget Worksheet"/>
      <sheetName val="Design"/>
      <sheetName val="ESTIMATE"/>
    </sheetNames>
    <sheetDataSet>
      <sheetData sheetId="0" refreshError="1">
        <row r="244">
          <cell r="F244">
            <v>5211000</v>
          </cell>
        </row>
      </sheetData>
      <sheetData sheetId="1">
        <row r="244">
          <cell r="F244">
            <v>5211000</v>
          </cell>
        </row>
      </sheetData>
      <sheetData sheetId="2" refreshError="1"/>
      <sheetData sheetId="3" refreshError="1"/>
      <sheetData sheetId="4" refreshError="1"/>
      <sheetData sheetId="5"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WG."/>
      <sheetName val="Cos (2)"/>
      <sheetName val="Enquire"/>
      <sheetName val="Cos"/>
      <sheetName val="summary "/>
      <sheetName val="SOP"/>
      <sheetName val="#REF"/>
      <sheetName val="REVISED"/>
      <sheetName val="BOQ"/>
      <sheetName val="M.R.1"/>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quire"/>
      <sheetName val="SWG."/>
      <sheetName val="Cos (2)"/>
      <sheetName val="Cos"/>
      <sheetName val="summary "/>
      <sheetName val="SOP"/>
      <sheetName val="#REF"/>
      <sheetName val="REVISED"/>
      <sheetName val="BOQ"/>
    </sheetNames>
    <sheetDataSet>
      <sheetData sheetId="0" refreshError="1"/>
      <sheetData sheetId="1"/>
      <sheetData sheetId="2"/>
      <sheetData sheetId="3"/>
      <sheetData sheetId="4"/>
      <sheetData sheetId="5"/>
      <sheetData sheetId="6" refreshError="1"/>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top 2B cer "/>
      <sheetName val="CIVIL abs II B CER  "/>
      <sheetName val="landscaping"/>
      <sheetName val="CUSTOMER WORKS "/>
      <sheetName val="Sales rate sheet"/>
      <sheetName val="2B specialised  "/>
      <sheetName val="2b BACKFILLING"/>
      <sheetName val="ANTI TERMITE sol"/>
      <sheetName val="PCC"/>
      <sheetName val="RCC,FDN"/>
      <sheetName val="RCC,COL"/>
      <sheetName val="RCC SEPTIC TANK"/>
      <sheetName val="RCC SLAB"/>
      <sheetName val="F.ESCAPE ST.RCC"/>
      <sheetName val="RCC,Ret. Wall"/>
      <sheetName val="RCC,WALL"/>
      <sheetName val="CABL TRE,RCC"/>
      <sheetName val="rcc lintels"/>
      <sheetName val="TUNNEL,RCC"/>
      <sheetName val="SWD  RCC"/>
      <sheetName val="RCC PLINTH BEAM "/>
      <sheetName val="sump,RCC"/>
      <sheetName val="SHU,FDN"/>
      <sheetName val="SHU,COL"/>
      <sheetName val="SHU,WALL"/>
      <sheetName val="SWD shu"/>
      <sheetName val="SHU PLINTH BEAMS "/>
      <sheetName val="ShUTTER LINTEL"/>
      <sheetName val="SHU,SLAB  "/>
      <sheetName val="shu.re.wall"/>
      <sheetName val="shu,stair"/>
      <sheetName val="s.tank sh"/>
      <sheetName val="TUNNEL,SHU"/>
      <sheetName val="cabl tren,shu"/>
      <sheetName val="SUMP,SHUT"/>
      <sheetName val="prestressing"/>
      <sheetName val="precast"/>
      <sheetName val="BLOCKWORK"/>
      <sheetName val="Plastering"/>
      <sheetName val="Brickbat jelly"/>
      <sheetName val="IPS"/>
      <sheetName val="Screed"/>
      <sheetName val="POP"/>
      <sheetName val="WATERP."/>
      <sheetName val="MIsc_POLYETH. SHEET"/>
      <sheetName val="structural"/>
      <sheetName val="TEMP."/>
      <sheetName val="Drawings "/>
      <sheetName val="rework claim status "/>
      <sheetName val="project data sheet"/>
      <sheetName val="figures"/>
      <sheetName val="2B landscaping meas sheet"/>
      <sheetName val="hanging restaurant area modi"/>
      <sheetName val=" ROAD &amp; WALL _2B"/>
      <sheetName val="RCC_Ret_ Wall"/>
      <sheetName val="Formwork - Planned"/>
      <sheetName val="Concrete - planned"/>
      <sheetName val="RA-markate"/>
      <sheetName val="VCH-SLC"/>
      <sheetName val="Supplier"/>
      <sheetName val="Labour productivity"/>
      <sheetName val="LABOUR"/>
      <sheetName val="Stress Calculation"/>
      <sheetName val="2B_August 2K2"/>
      <sheetName val="Lead"/>
      <sheetName val="Financials"/>
      <sheetName val="13. Steel - Ratio"/>
      <sheetName val="Project Budget Worksheet"/>
      <sheetName val="strand"/>
      <sheetName val="Pay_Sep06"/>
      <sheetName val="Fill this out first..."/>
      <sheetName val="May"/>
      <sheetName val="Boq"/>
      <sheetName val="Formulas"/>
      <sheetName val="Basement Budget"/>
      <sheetName val="TBAL9697 -group wise  sdpl"/>
      <sheetName val="PRECAST lightconc-II"/>
      <sheetName val="INPUT SHEET"/>
      <sheetName val="Footings"/>
      <sheetName val="Main-Material"/>
      <sheetName val="Sheet2"/>
      <sheetName val="RES-PLANNING"/>
      <sheetName val="Estimate"/>
      <sheetName val="IO LIST"/>
      <sheetName val="FORM7"/>
      <sheetName val="9. Package split - Cost "/>
      <sheetName val="Extra Item"/>
      <sheetName val="Database"/>
      <sheetName val="SCHEDULE"/>
      <sheetName val="schedule nos"/>
      <sheetName val="Bill 3 - Site Works"/>
      <sheetName val="BASIS -DEC 08"/>
      <sheetName val="Builtup Area"/>
      <sheetName val="Sheet3"/>
      <sheetName val="Material"/>
      <sheetName val="Package split - Cost"/>
      <sheetName val="10. &amp; 11. Rate Code &amp; BQ"/>
      <sheetName val="Linked Lead"/>
      <sheetName val="Currency Sheet"/>
      <sheetName val="Current Bill MB ref"/>
      <sheetName val="Approved MTD Proj #'s"/>
      <sheetName val="RA_markate"/>
      <sheetName val="Inc.St.-Link"/>
      <sheetName val="crews"/>
      <sheetName val="Civil Boq"/>
      <sheetName val="labour coeff"/>
      <sheetName val="Staff Acco."/>
      <sheetName val="p&amp;m"/>
      <sheetName val="INDEX"/>
      <sheetName val="AREAS"/>
      <sheetName val="2gii"/>
      <sheetName val="Cost summary"/>
      <sheetName val="Intro"/>
      <sheetName val="電気設備表"/>
      <sheetName val="Master Data Sheet"/>
      <sheetName val="Estimation"/>
      <sheetName val="LIST OF MAKES"/>
      <sheetName val="conc-foot-gradeslab"/>
      <sheetName val="Data"/>
      <sheetName val="8200AOC"/>
      <sheetName val="Costing"/>
      <sheetName val="Results"/>
      <sheetName val="PLGroupings"/>
      <sheetName val="nVision"/>
      <sheetName val="Quotation"/>
      <sheetName val="Assmpns"/>
      <sheetName val="NetBQ"/>
      <sheetName val="XChange Rate"/>
      <sheetName val="PLAN_FEB97"/>
      <sheetName val="Input"/>
      <sheetName val="3cd Annexure"/>
      <sheetName val="Sheet1"/>
      <sheetName val="Cost_any"/>
      <sheetName val="Sheet3 (2)"/>
      <sheetName val="BOQ -Block A"/>
      <sheetName val="월선수금"/>
      <sheetName val="Cleaning &amp; Grubbing"/>
      <sheetName val="Det_Des"/>
      <sheetName val="Rate Analysis"/>
      <sheetName val="BM"/>
      <sheetName val="HEAD"/>
      <sheetName val="analysis"/>
      <sheetName val="Improvements"/>
      <sheetName val="Consolidated"/>
      <sheetName val="ABB"/>
      <sheetName val="Msht 5F"/>
      <sheetName val="Assumption"/>
      <sheetName val="Break up Sheet"/>
      <sheetName val="AOR"/>
      <sheetName val="Macro1"/>
      <sheetName val="Labor abs-NMR"/>
      <sheetName val="소상 &quot;1&quot;"/>
      <sheetName val="Design"/>
      <sheetName val="SALIENT"/>
      <sheetName val="Pay_Rec"/>
      <sheetName val="Site Dev BOQ"/>
      <sheetName val="segment_topsheet"/>
      <sheetName val="LEVEL SHEET"/>
      <sheetName val="Driveway Beams"/>
      <sheetName val="Headings"/>
      <sheetName val="Manpower"/>
      <sheetName val="calcul"/>
      <sheetName val="Cashflow projection"/>
      <sheetName val="Component Pricing, Costs"/>
      <sheetName val="Variables_x"/>
      <sheetName val="E1"/>
      <sheetName val="INTERIOR"/>
      <sheetName val="Boq - Flats"/>
      <sheetName val="LISTS"/>
      <sheetName val="RA"/>
      <sheetName val="Sheet5"/>
      <sheetName val="sumary"/>
      <sheetName val="TASKRSRC (2)"/>
      <sheetName val="TARGET"/>
      <sheetName val="BASELINE"/>
      <sheetName val="site fab&amp;ernstr"/>
      <sheetName val="Basic Rates"/>
      <sheetName val="ABP inputs"/>
      <sheetName val="Synergy Sales Budget"/>
      <sheetName val="Factors"/>
      <sheetName val="Variables"/>
      <sheetName val="재1"/>
      <sheetName val="beam-reinft"/>
      <sheetName val="MATERIALS_masterlist"/>
      <sheetName val="cul-invSUBMITTED"/>
      <sheetName val="Column L1 to L2"/>
      <sheetName val="Column L2 to L3"/>
      <sheetName val="BEAM"/>
      <sheetName val="RAMP 3"/>
      <sheetName val="RAMP 1"/>
      <sheetName val="staircase"/>
      <sheetName val="R_Wall"/>
      <sheetName val="Column B1 to L1"/>
      <sheetName val="Slab L1"/>
      <sheetName val="Slab L2"/>
      <sheetName val="计算表"/>
      <sheetName val="单位"/>
      <sheetName val="3. Elemental Summary"/>
      <sheetName val="Perf Distribution"/>
      <sheetName val="Assumptions"/>
      <sheetName val="Labour &amp; Plant"/>
      <sheetName val="REVENUES &amp; BS"/>
      <sheetName val="Non-Factory"/>
      <sheetName val="Area Statement 151111"/>
      <sheetName val="INDIGINEOUS ITEMS "/>
      <sheetName val="DetEst"/>
      <sheetName val="SP Break Up"/>
      <sheetName val="Column steel"/>
      <sheetName val="투입인력"/>
      <sheetName val="ord-lost_98&amp;99"/>
      <sheetName val="STG"/>
      <sheetName val="Agency BS"/>
      <sheetName val="S &amp; A"/>
      <sheetName val="PUMP"/>
      <sheetName val="fa"/>
      <sheetName val="FSM"/>
      <sheetName val="TRVL"/>
      <sheetName val="UK"/>
      <sheetName val="IGAAP"/>
      <sheetName val="ctrl"/>
      <sheetName val="key dates"/>
      <sheetName val="Actuals"/>
      <sheetName val="Working"/>
      <sheetName val="Block A - BOQ"/>
      <sheetName val="GBW"/>
      <sheetName val="Adimi bldg"/>
      <sheetName val="Pump House"/>
      <sheetName val="Fuel Regu Station"/>
      <sheetName val="Reference Information"/>
      <sheetName val="Employee List"/>
      <sheetName val="Sales Office"/>
      <sheetName val="Pay Rec"/>
      <sheetName val="Joinery"/>
      <sheetName val="Cover sheet"/>
      <sheetName val="Ave.wtd.rates"/>
      <sheetName val="Material "/>
      <sheetName val="inWords"/>
      <sheetName val="Debits as on 12.04.08"/>
      <sheetName val="PC"/>
      <sheetName val="3MLKQ"/>
      <sheetName val="COLUMN"/>
      <sheetName val="INPUTS"/>
      <sheetName val="CABLE DATA"/>
      <sheetName val="_top_2B_cer_"/>
      <sheetName val="CIVIL_abs_II_B_CER__"/>
      <sheetName val="CUSTOMER_WORKS_"/>
      <sheetName val="Sales_rate_sheet"/>
      <sheetName val="2B_specialised__"/>
      <sheetName val="2b_BACKFILLING"/>
      <sheetName val="ANTI_TERMITE_sol"/>
      <sheetName val="RCC_SEPTIC_TANK"/>
      <sheetName val="RCC_SLAB"/>
      <sheetName val="F_ESCAPE_ST_RCC"/>
      <sheetName val="RCC,Ret__Wall"/>
      <sheetName val="CABL_TRE,RCC"/>
      <sheetName val="rcc_lintels"/>
      <sheetName val="SWD__RCC"/>
      <sheetName val="RCC_PLINTH_BEAM_"/>
      <sheetName val="SWD_shu"/>
      <sheetName val="SHU_PLINTH_BEAMS_"/>
      <sheetName val="ShUTTER_LINTEL"/>
      <sheetName val="SHU,SLAB__"/>
      <sheetName val="shu_re_wall"/>
      <sheetName val="s_tank_sh"/>
      <sheetName val="cabl_tren,shu"/>
      <sheetName val="Brickbat_jelly"/>
      <sheetName val="WATERP_"/>
      <sheetName val="MIsc_POLYETH__SHEET"/>
      <sheetName val="TEMP_"/>
      <sheetName val="Drawings_"/>
      <sheetName val="rework_claim_status_"/>
      <sheetName val="project_data_sheet"/>
      <sheetName val="2B_landscaping_meas_sheet"/>
      <sheetName val="hanging_restaurant_area_modi"/>
      <sheetName val="_ROAD_&amp;_WALL__2B"/>
      <sheetName val="RCC_Ret__Wall"/>
      <sheetName val="13__Steel_-_Ratio"/>
      <sheetName val="Labour_productivity"/>
      <sheetName val="Project_Budget_Worksheet"/>
      <sheetName val="Stress_Calculation"/>
      <sheetName val="9__Package_split_-_Cost_"/>
      <sheetName val="2B_August_2K2"/>
      <sheetName val="Extra_Item"/>
      <sheetName val="Fill_this_out_first___"/>
      <sheetName val="schedule_nos"/>
      <sheetName val="IO_LIST"/>
      <sheetName val="Linked_Lead"/>
      <sheetName val="Currency_Sheet"/>
      <sheetName val="Bill_3_-_Site_Works"/>
      <sheetName val="Current_Bill_MB_ref"/>
      <sheetName val="10__&amp;_11__Rate_Code_&amp;_BQ"/>
      <sheetName val="BASIS_-DEC_08"/>
      <sheetName val="Builtup_Area"/>
      <sheetName val="Formwork_-_Planned"/>
      <sheetName val="Concrete_-_planned"/>
      <sheetName val="TBAL9697_-group_wise__sdpl"/>
      <sheetName val="Package_split_-_Cost"/>
      <sheetName val="PRECAST_lightconc-II"/>
      <sheetName val="Basement_Budget"/>
      <sheetName val="Approved_MTD_Proj_#'s"/>
      <sheetName val="Civil_Boq"/>
      <sheetName val="labour_coeff"/>
      <sheetName val="Staff_Acco_"/>
      <sheetName val="Cost_summary"/>
      <sheetName val="Master_Data_Sheet"/>
      <sheetName val="INPUT_SHEET"/>
      <sheetName val="Inc_St_-Link"/>
      <sheetName val="XChange_Rate"/>
      <sheetName val="Break_up_Sheet"/>
      <sheetName val="BOQ_-Block_A"/>
      <sheetName val="Cleaning_&amp;_Grubbing"/>
      <sheetName val="Rate_Analysis"/>
      <sheetName val="3cd_Annexure"/>
      <sheetName val="Component_Pricing,_Costs"/>
      <sheetName val="Sheet3_(2)"/>
      <sheetName val="Msht_5F"/>
      <sheetName val="Labor_abs-NMR"/>
      <sheetName val="소상_&quot;1&quot;"/>
      <sheetName val="Site_Dev_BOQ"/>
      <sheetName val="LEVEL_SHEET"/>
      <sheetName val="Driveway_Beams"/>
      <sheetName val="LIST_OF_MAKES"/>
      <sheetName val="site_fab&amp;ernstr"/>
      <sheetName val="TASKRSRC_(2)"/>
      <sheetName val="Cashflow_projection"/>
      <sheetName val="Boq_-_Flats"/>
      <sheetName val="NEW Main"/>
      <sheetName val="Cover"/>
      <sheetName val="concrete"/>
      <sheetName val="Definitions"/>
      <sheetName val="Plant &amp;  Machinery"/>
      <sheetName val="Levels"/>
      <sheetName val="Links"/>
      <sheetName val="BANK TRANSFER"/>
      <sheetName val="nanjprofit"/>
      <sheetName val="Sump_cal"/>
      <sheetName val="ACS(1)"/>
      <sheetName val="FAS-C(4)"/>
      <sheetName val="CCTV(old)"/>
      <sheetName val="water prop."/>
      <sheetName val="Project_ID"/>
      <sheetName val="Baricading"/>
      <sheetName val="CASHFLOWS"/>
      <sheetName val="SUMMARY"/>
      <sheetName val="환율"/>
      <sheetName val="Data sheet"/>
      <sheetName val="MH(on site)"/>
      <sheetName val="item"/>
      <sheetName val="Wordsdata"/>
      <sheetName val="WORK TABLE"/>
      <sheetName val="RECAPITULATION"/>
      <sheetName val="BOQ_Direct_selling cost"/>
      <sheetName val="预算"/>
      <sheetName val="Labour_&amp;_Plant"/>
      <sheetName val="3__Elemental_Summary"/>
      <sheetName val="Perf_Distribution"/>
      <sheetName val="REVENUES_&amp;_BS"/>
      <sheetName val="Area_Statement_151111"/>
      <sheetName val="INDIGINEOUS_ITEMS_"/>
      <sheetName val="SP_Break_Up"/>
      <sheetName val="Column_L1_to_L2"/>
      <sheetName val="Column_L2_to_L3"/>
      <sheetName val="RAMP_3"/>
      <sheetName val="RAMP_1"/>
      <sheetName val="Column_B1_to_L1"/>
      <sheetName val="Slab_L1"/>
      <sheetName val="Slab_L2"/>
      <sheetName val="Basic_Rates"/>
      <sheetName val="ABP_inputs"/>
      <sheetName val="Synergy_Sales_Budget"/>
      <sheetName val="Column_steel"/>
      <sheetName val="key_dates"/>
      <sheetName val="Discount &amp; Margin"/>
      <sheetName val="Meas.-Hotel Part"/>
      <sheetName val="#REF"/>
      <sheetName val="MAT cost"/>
      <sheetName val="Load Details-220kV"/>
      <sheetName val="Pile cap"/>
      <sheetName val="PS1"/>
      <sheetName val="DSLP"/>
      <sheetName val="당초"/>
      <sheetName val="BOQ T4B"/>
      <sheetName val="Voucher"/>
      <sheetName val="_top_2B_cer_1"/>
      <sheetName val="CIVIL_abs_II_B_CER__1"/>
      <sheetName val="CUSTOMER_WORKS_1"/>
      <sheetName val="Sales_rate_sheet1"/>
      <sheetName val="2B_specialised__1"/>
      <sheetName val="2b_BACKFILLING1"/>
      <sheetName val="ANTI_TERMITE_sol1"/>
      <sheetName val="RCC_SEPTIC_TANK1"/>
      <sheetName val="RCC_SLAB1"/>
      <sheetName val="F_ESCAPE_ST_RCC1"/>
      <sheetName val="RCC,Ret__Wall1"/>
      <sheetName val="CABL_TRE,RCC1"/>
      <sheetName val="rcc_lintels1"/>
      <sheetName val="SWD__RCC1"/>
      <sheetName val="RCC_PLINTH_BEAM_1"/>
      <sheetName val="SWD_shu1"/>
      <sheetName val="SHU_PLINTH_BEAMS_1"/>
      <sheetName val="ShUTTER_LINTEL1"/>
      <sheetName val="SHU,SLAB__1"/>
      <sheetName val="shu_re_wall1"/>
      <sheetName val="s_tank_sh1"/>
      <sheetName val="cabl_tren,shu1"/>
      <sheetName val="Brickbat_jelly1"/>
      <sheetName val="WATERP_1"/>
      <sheetName val="MIsc_POLYETH__SHEET1"/>
      <sheetName val="TEMP_1"/>
      <sheetName val="Drawings_1"/>
      <sheetName val="rework_claim_status_1"/>
      <sheetName val="project_data_sheet1"/>
      <sheetName val="2B_landscaping_meas_sheet1"/>
      <sheetName val="hanging_restaurant_area_modi1"/>
      <sheetName val="_ROAD_&amp;_WALL__2B1"/>
      <sheetName val="RCC_Ret__Wall1"/>
      <sheetName val="Labour_productivity1"/>
      <sheetName val="Stress_Calculation1"/>
      <sheetName val="Formwork_-_Planned1"/>
      <sheetName val="Concrete_-_planned1"/>
      <sheetName val="2B_August_2K21"/>
      <sheetName val="Fill_this_out_first___1"/>
      <sheetName val="Project_Budget_Worksheet1"/>
      <sheetName val="13__Steel_-_Ratio1"/>
      <sheetName val="Basement_Budget1"/>
      <sheetName val="TBAL9697_-group_wise__sdpl1"/>
      <sheetName val="PRECAST_lightconc-II1"/>
      <sheetName val="INPUT_SHEET1"/>
      <sheetName val="IO_LIST1"/>
      <sheetName val="9__Package_split_-_Cost_1"/>
      <sheetName val="Extra_Item1"/>
      <sheetName val="schedule_nos1"/>
      <sheetName val="Package_split_-_Cost1"/>
      <sheetName val="10__&amp;_11__Rate_Code_&amp;_BQ1"/>
      <sheetName val="Inc_St_-Link1"/>
      <sheetName val="Bill_3_-_Site_Works1"/>
      <sheetName val="Linked_Lead1"/>
      <sheetName val="Currency_Sheet1"/>
      <sheetName val="BASIS_-DEC_081"/>
      <sheetName val="Builtup_Area1"/>
      <sheetName val="Current_Bill_MB_ref1"/>
      <sheetName val="labour_coeff1"/>
      <sheetName val="Staff_Acco_1"/>
      <sheetName val="Cost_summary1"/>
      <sheetName val="Master_Data_Sheet1"/>
      <sheetName val="XChange_Rate1"/>
      <sheetName val="Civil_Boq1"/>
      <sheetName val="Approved_MTD_Proj_#'s1"/>
      <sheetName val="BOQ_-Block_A1"/>
      <sheetName val="Cleaning_&amp;_Grubbing1"/>
      <sheetName val="Rate_Analysis1"/>
      <sheetName val="Driveway_Beams1"/>
      <sheetName val="3cd_Annexure1"/>
      <sheetName val="Sheet3_(2)1"/>
      <sheetName val="Labor_abs-NMR1"/>
      <sheetName val="소상_&quot;1&quot;1"/>
      <sheetName val="Msht_5F1"/>
      <sheetName val="Break_up_Sheet1"/>
      <sheetName val="LIST_OF_MAKES1"/>
      <sheetName val="Component_Pricing,_Costs1"/>
      <sheetName val="Site_Dev_BOQ1"/>
      <sheetName val="LEVEL_SHEET1"/>
      <sheetName val="Cashflow_projection1"/>
      <sheetName val="TASKRSRC_(2)1"/>
      <sheetName val="Basic_Rates1"/>
      <sheetName val="Boq_-_Flats1"/>
      <sheetName val="site_fab&amp;ernstr1"/>
      <sheetName val="SP_Break_Up1"/>
      <sheetName val="3__Elemental_Summary1"/>
      <sheetName val="Perf_Distribution1"/>
      <sheetName val="Labour_&amp;_Plant1"/>
      <sheetName val="REVENUES_&amp;_BS1"/>
      <sheetName val="Area_Statement_1511111"/>
      <sheetName val="INDIGINEOUS_ITEMS_1"/>
      <sheetName val="MPR_PA_1"/>
      <sheetName val="B1"/>
      <sheetName val="A"/>
      <sheetName val="UOM"/>
      <sheetName val="BS SCH 5 _ 9"/>
      <sheetName val="Enquire"/>
      <sheetName val="S2groupcode"/>
      <sheetName val="External Development"/>
      <sheetName val="d-safe specs"/>
      <sheetName val="p1-costg"/>
      <sheetName val="Publicbuilding"/>
      <sheetName val="loadcal"/>
      <sheetName val="d-safe DELUXE"/>
      <sheetName val="CCTV_EST1"/>
      <sheetName val="Parameter"/>
      <sheetName val="Config"/>
      <sheetName val="Break Dw"/>
      <sheetName val="Hardware"/>
      <sheetName val="BOQ (2)"/>
      <sheetName val="Bu_Lookup"/>
      <sheetName val="GL_Lookup"/>
      <sheetName val="Civil Works"/>
      <sheetName val="Abt Foundation "/>
      <sheetName val="pier Foundation"/>
      <sheetName val="Fin Sum"/>
      <sheetName val="BOQ Abstract"/>
      <sheetName val="Field Values"/>
      <sheetName val="Tof"/>
      <sheetName val="SITE OVERHEADS"/>
      <sheetName val="Legal Risk Analysis"/>
      <sheetName val="SUMMARY-client"/>
      <sheetName val="REVISE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sheetData sheetId="388"/>
      <sheetData sheetId="389"/>
      <sheetData sheetId="390"/>
      <sheetData sheetId="391"/>
      <sheetData sheetId="392"/>
      <sheetData sheetId="393"/>
      <sheetData sheetId="394"/>
      <sheetData sheetId="395"/>
      <sheetData sheetId="396"/>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me Lists"/>
      <sheetName val="MATERIAL"/>
      <sheetName val="COFFICIENTS"/>
      <sheetName val="PRECAST"/>
      <sheetName val="EXCAV"/>
      <sheetName val="BACK-FILL"/>
      <sheetName val="ANTI-TERMITE"/>
      <sheetName val="PCC"/>
      <sheetName val="RCC"/>
      <sheetName val="DMC"/>
      <sheetName val="SHUTTERING"/>
      <sheetName val="REINF"/>
      <sheetName val="CM"/>
      <sheetName val="BLOCK MASONARY"/>
      <sheetName val="BRICK MASONRY"/>
      <sheetName val="STONE MAS."/>
      <sheetName val="PLASTERING"/>
      <sheetName val="MORTAR BANDS"/>
      <sheetName val="POINTING"/>
      <sheetName val="DPC"/>
      <sheetName val="FLOORING"/>
      <sheetName val="CLADING"/>
      <sheetName val="EXPN-JOINT"/>
      <sheetName val="WATER PROOF."/>
      <sheetName val="LC"/>
      <sheetName val="LM"/>
      <sheetName val="STEEL WORK"/>
      <sheetName val="WOOD WORK"/>
      <sheetName val="PAINTING"/>
      <sheetName val="RCC,Ret. Wal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
      <sheetName val="sum"/>
      <sheetName val="Sheet5"/>
      <sheetName val="Sheet6"/>
      <sheetName val="Sheet7"/>
      <sheetName val="Sheet8"/>
      <sheetName val="Sheet9"/>
      <sheetName val="Sheet10"/>
      <sheetName val="Sheet11"/>
      <sheetName val="Sheet12"/>
      <sheetName val="Sheet13"/>
      <sheetName val="Sheet14"/>
      <sheetName val="Sheet15"/>
      <sheetName val="Sheet16"/>
      <sheetName val="Name Lists"/>
      <sheetName val="Footings"/>
      <sheetName val="Summary year Plan"/>
      <sheetName val="Civil Boq"/>
      <sheetName val="Name_Lists"/>
      <sheetName val="Summary_year_Plan"/>
      <sheetName val="Civil_Boq"/>
      <sheetName val="Boq"/>
      <sheetName val="Cover"/>
    </sheetNames>
    <sheetDataSet>
      <sheetData sheetId="0" refreshError="1">
        <row r="341">
          <cell r="H341">
            <v>172690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C9"/>
  <sheetViews>
    <sheetView workbookViewId="0">
      <selection activeCell="B4" sqref="B4:B8"/>
    </sheetView>
  </sheetViews>
  <sheetFormatPr defaultRowHeight="12.5"/>
  <cols>
    <col min="2" max="2" width="27.1796875" customWidth="1"/>
    <col min="3" max="3" width="17.36328125" customWidth="1"/>
  </cols>
  <sheetData>
    <row r="2" spans="1:3" ht="13">
      <c r="A2" s="452" t="s">
        <v>711</v>
      </c>
      <c r="B2" s="452"/>
      <c r="C2" s="452"/>
    </row>
    <row r="3" spans="1:3" ht="26.4" customHeight="1">
      <c r="A3" s="331" t="s">
        <v>694</v>
      </c>
      <c r="B3" s="332" t="s">
        <v>712</v>
      </c>
      <c r="C3" s="333" t="s">
        <v>168</v>
      </c>
    </row>
    <row r="4" spans="1:3" ht="26.4" customHeight="1" thickBot="1">
      <c r="A4" s="451">
        <v>1</v>
      </c>
      <c r="B4" s="332" t="s">
        <v>834</v>
      </c>
      <c r="C4" s="333"/>
    </row>
    <row r="5" spans="1:3" ht="26.4" customHeight="1" thickBot="1">
      <c r="A5" s="451">
        <v>2</v>
      </c>
      <c r="B5" s="326" t="s">
        <v>713</v>
      </c>
      <c r="C5" s="327"/>
    </row>
    <row r="6" spans="1:3" ht="26.4" customHeight="1" thickBot="1">
      <c r="A6" s="451">
        <v>3</v>
      </c>
      <c r="B6" s="326" t="s">
        <v>714</v>
      </c>
      <c r="C6" s="327"/>
    </row>
    <row r="7" spans="1:3" ht="26.4" customHeight="1" thickBot="1">
      <c r="A7" s="451">
        <v>4</v>
      </c>
      <c r="B7" s="326" t="s">
        <v>715</v>
      </c>
      <c r="C7" s="327"/>
    </row>
    <row r="8" spans="1:3" ht="26.4" customHeight="1" thickBot="1">
      <c r="A8" s="451">
        <v>5</v>
      </c>
      <c r="B8" s="326" t="s">
        <v>716</v>
      </c>
      <c r="C8" s="327"/>
    </row>
    <row r="9" spans="1:3" ht="26.4" customHeight="1">
      <c r="A9" s="328"/>
      <c r="B9" s="329" t="s">
        <v>717</v>
      </c>
      <c r="C9" s="330"/>
    </row>
  </sheetData>
  <mergeCells count="1">
    <mergeCell ref="A2:C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15"/>
  <sheetViews>
    <sheetView zoomScale="60" workbookViewId="0">
      <selection activeCell="H107" sqref="H107"/>
    </sheetView>
  </sheetViews>
  <sheetFormatPr defaultRowHeight="14.5"/>
  <cols>
    <col min="1" max="1" width="8.7265625" style="334"/>
    <col min="2" max="2" width="72.90625" style="334" customWidth="1"/>
    <col min="3" max="6" width="8.7265625" style="334"/>
    <col min="7" max="7" width="32.1796875" style="334" customWidth="1"/>
    <col min="8" max="16384" width="8.7265625" style="334"/>
  </cols>
  <sheetData>
    <row r="1" spans="1:8">
      <c r="A1" s="453" t="s">
        <v>718</v>
      </c>
      <c r="B1" s="453"/>
      <c r="C1" s="453"/>
      <c r="D1" s="453"/>
      <c r="E1" s="453"/>
      <c r="F1" s="453"/>
      <c r="G1" s="453"/>
    </row>
    <row r="2" spans="1:8">
      <c r="A2" s="454" t="s">
        <v>719</v>
      </c>
      <c r="B2" s="455"/>
      <c r="C2" s="455"/>
      <c r="D2" s="455"/>
      <c r="E2" s="455"/>
      <c r="F2" s="455"/>
      <c r="G2" s="456"/>
    </row>
    <row r="3" spans="1:8">
      <c r="A3" s="335" t="s">
        <v>395</v>
      </c>
      <c r="B3" s="335" t="s">
        <v>68</v>
      </c>
      <c r="C3" s="335" t="s">
        <v>69</v>
      </c>
      <c r="D3" s="335" t="s">
        <v>720</v>
      </c>
      <c r="E3" s="335" t="s">
        <v>167</v>
      </c>
      <c r="F3" s="335" t="s">
        <v>168</v>
      </c>
      <c r="G3" s="335" t="s">
        <v>169</v>
      </c>
    </row>
    <row r="4" spans="1:8">
      <c r="A4" s="336" t="s">
        <v>193</v>
      </c>
      <c r="B4" s="337" t="s">
        <v>721</v>
      </c>
      <c r="C4" s="338"/>
      <c r="D4" s="338"/>
      <c r="E4" s="338"/>
      <c r="F4" s="338"/>
      <c r="G4" s="339"/>
    </row>
    <row r="5" spans="1:8" ht="26">
      <c r="A5" s="340">
        <v>1</v>
      </c>
      <c r="B5" s="341" t="s">
        <v>722</v>
      </c>
      <c r="C5" s="340" t="s">
        <v>723</v>
      </c>
      <c r="D5" s="340" t="s">
        <v>214</v>
      </c>
      <c r="E5" s="340"/>
      <c r="F5" s="340"/>
      <c r="G5" s="340"/>
      <c r="H5" s="343"/>
    </row>
    <row r="6" spans="1:8" ht="26">
      <c r="A6" s="340">
        <v>2</v>
      </c>
      <c r="B6" s="341" t="s">
        <v>724</v>
      </c>
      <c r="C6" s="340" t="s">
        <v>725</v>
      </c>
      <c r="D6" s="340" t="s">
        <v>214</v>
      </c>
      <c r="E6" s="340"/>
      <c r="F6" s="340" t="str">
        <f>IFERROR(E6*D6, " ")</f>
        <v xml:space="preserve"> </v>
      </c>
      <c r="G6" s="342"/>
      <c r="H6" s="343"/>
    </row>
    <row r="7" spans="1:8" ht="26">
      <c r="A7" s="340">
        <v>3</v>
      </c>
      <c r="B7" s="341" t="s">
        <v>726</v>
      </c>
      <c r="C7" s="340" t="s">
        <v>725</v>
      </c>
      <c r="D7" s="340" t="s">
        <v>214</v>
      </c>
      <c r="E7" s="340"/>
      <c r="F7" s="340" t="str">
        <f t="shared" ref="F7:F78" si="0">IFERROR(E7*D7, " ")</f>
        <v xml:space="preserve"> </v>
      </c>
      <c r="G7" s="342"/>
      <c r="H7" s="343"/>
    </row>
    <row r="8" spans="1:8" ht="26">
      <c r="A8" s="340">
        <v>4</v>
      </c>
      <c r="B8" s="341" t="s">
        <v>727</v>
      </c>
      <c r="C8" s="340" t="s">
        <v>725</v>
      </c>
      <c r="D8" s="340" t="s">
        <v>214</v>
      </c>
      <c r="E8" s="340"/>
      <c r="F8" s="340" t="str">
        <f t="shared" si="0"/>
        <v xml:space="preserve"> </v>
      </c>
      <c r="G8" s="342"/>
      <c r="H8" s="343"/>
    </row>
    <row r="9" spans="1:8" ht="26">
      <c r="A9" s="340">
        <v>5</v>
      </c>
      <c r="B9" s="341" t="s">
        <v>728</v>
      </c>
      <c r="C9" s="344" t="s">
        <v>725</v>
      </c>
      <c r="D9" s="340" t="s">
        <v>214</v>
      </c>
      <c r="E9" s="344"/>
      <c r="F9" s="340" t="str">
        <f t="shared" si="0"/>
        <v xml:space="preserve"> </v>
      </c>
      <c r="G9" s="342"/>
      <c r="H9" s="343"/>
    </row>
    <row r="10" spans="1:8" ht="26">
      <c r="A10" s="340">
        <v>6</v>
      </c>
      <c r="B10" s="341" t="s">
        <v>729</v>
      </c>
      <c r="C10" s="340" t="s">
        <v>725</v>
      </c>
      <c r="D10" s="340" t="s">
        <v>214</v>
      </c>
      <c r="E10" s="344"/>
      <c r="F10" s="340" t="str">
        <f t="shared" si="0"/>
        <v xml:space="preserve"> </v>
      </c>
      <c r="G10" s="342"/>
      <c r="H10" s="343"/>
    </row>
    <row r="11" spans="1:8" ht="26">
      <c r="A11" s="340">
        <v>7</v>
      </c>
      <c r="B11" s="341" t="s">
        <v>730</v>
      </c>
      <c r="C11" s="340" t="s">
        <v>152</v>
      </c>
      <c r="D11" s="340" t="s">
        <v>214</v>
      </c>
      <c r="E11" s="340"/>
      <c r="F11" s="340" t="str">
        <f t="shared" si="0"/>
        <v xml:space="preserve"> </v>
      </c>
      <c r="G11" s="342"/>
      <c r="H11" s="343"/>
    </row>
    <row r="12" spans="1:8" ht="26">
      <c r="A12" s="340">
        <v>8</v>
      </c>
      <c r="B12" s="341" t="s">
        <v>731</v>
      </c>
      <c r="C12" s="340" t="s">
        <v>732</v>
      </c>
      <c r="D12" s="340" t="s">
        <v>214</v>
      </c>
      <c r="E12" s="340"/>
      <c r="F12" s="340" t="str">
        <f t="shared" si="0"/>
        <v xml:space="preserve"> </v>
      </c>
      <c r="G12" s="342"/>
      <c r="H12" s="343"/>
    </row>
    <row r="13" spans="1:8" ht="26">
      <c r="A13" s="340">
        <v>9</v>
      </c>
      <c r="B13" s="341" t="s">
        <v>733</v>
      </c>
      <c r="C13" s="340" t="s">
        <v>732</v>
      </c>
      <c r="D13" s="340" t="s">
        <v>214</v>
      </c>
      <c r="E13" s="340"/>
      <c r="F13" s="340" t="str">
        <f t="shared" si="0"/>
        <v xml:space="preserve"> </v>
      </c>
      <c r="G13" s="342"/>
      <c r="H13" s="343"/>
    </row>
    <row r="14" spans="1:8" ht="26">
      <c r="A14" s="340">
        <v>10</v>
      </c>
      <c r="B14" s="341" t="s">
        <v>734</v>
      </c>
      <c r="C14" s="340" t="s">
        <v>735</v>
      </c>
      <c r="D14" s="340" t="s">
        <v>214</v>
      </c>
      <c r="E14" s="340"/>
      <c r="F14" s="340" t="str">
        <f t="shared" si="0"/>
        <v xml:space="preserve"> </v>
      </c>
      <c r="G14" s="342"/>
    </row>
    <row r="15" spans="1:8" ht="26">
      <c r="A15" s="340">
        <v>11</v>
      </c>
      <c r="B15" s="341" t="s">
        <v>736</v>
      </c>
      <c r="C15" s="340" t="s">
        <v>732</v>
      </c>
      <c r="D15" s="340" t="s">
        <v>214</v>
      </c>
      <c r="E15" s="340"/>
      <c r="F15" s="340" t="str">
        <f t="shared" si="0"/>
        <v xml:space="preserve"> </v>
      </c>
      <c r="G15" s="342"/>
    </row>
    <row r="16" spans="1:8">
      <c r="A16" s="340">
        <v>12</v>
      </c>
      <c r="B16" s="345" t="s">
        <v>737</v>
      </c>
      <c r="C16" s="340" t="s">
        <v>738</v>
      </c>
      <c r="D16" s="340" t="s">
        <v>214</v>
      </c>
      <c r="E16" s="340"/>
      <c r="F16" s="340" t="str">
        <f t="shared" si="0"/>
        <v xml:space="preserve"> </v>
      </c>
      <c r="G16" s="342"/>
    </row>
    <row r="17" spans="1:8">
      <c r="A17" s="340">
        <v>13</v>
      </c>
      <c r="B17" s="345" t="s">
        <v>739</v>
      </c>
      <c r="C17" s="340" t="s">
        <v>738</v>
      </c>
      <c r="D17" s="340" t="s">
        <v>214</v>
      </c>
      <c r="E17" s="340"/>
      <c r="F17" s="340" t="str">
        <f t="shared" si="0"/>
        <v xml:space="preserve"> </v>
      </c>
      <c r="G17" s="342"/>
    </row>
    <row r="18" spans="1:8">
      <c r="A18" s="346" t="s">
        <v>740</v>
      </c>
      <c r="B18" s="337" t="s">
        <v>741</v>
      </c>
      <c r="C18" s="337"/>
      <c r="D18" s="337"/>
      <c r="E18" s="337"/>
      <c r="F18" s="337"/>
      <c r="G18" s="337"/>
    </row>
    <row r="19" spans="1:8" ht="39">
      <c r="A19" s="340">
        <v>1</v>
      </c>
      <c r="B19" s="345" t="s">
        <v>742</v>
      </c>
      <c r="C19" s="340" t="s">
        <v>725</v>
      </c>
      <c r="D19" s="340" t="s">
        <v>214</v>
      </c>
      <c r="E19" s="340"/>
      <c r="F19" s="340" t="str">
        <f t="shared" si="0"/>
        <v xml:space="preserve"> </v>
      </c>
      <c r="G19" s="342"/>
    </row>
    <row r="20" spans="1:8" ht="65">
      <c r="A20" s="340">
        <f>A19+1</f>
        <v>2</v>
      </c>
      <c r="B20" s="345" t="s">
        <v>743</v>
      </c>
      <c r="C20" s="340" t="s">
        <v>723</v>
      </c>
      <c r="D20" s="340" t="s">
        <v>214</v>
      </c>
      <c r="E20" s="340"/>
      <c r="F20" s="340" t="str">
        <f t="shared" si="0"/>
        <v xml:space="preserve"> </v>
      </c>
      <c r="G20" s="342"/>
    </row>
    <row r="21" spans="1:8" ht="65">
      <c r="A21" s="340">
        <f t="shared" ref="A21:A22" si="1">A20+1</f>
        <v>3</v>
      </c>
      <c r="B21" s="345" t="s">
        <v>744</v>
      </c>
      <c r="C21" s="340" t="s">
        <v>725</v>
      </c>
      <c r="D21" s="340">
        <v>12</v>
      </c>
      <c r="E21" s="340"/>
      <c r="F21" s="340">
        <f t="shared" si="0"/>
        <v>0</v>
      </c>
      <c r="G21" s="342"/>
    </row>
    <row r="22" spans="1:8" ht="52">
      <c r="A22" s="340">
        <f t="shared" si="1"/>
        <v>4</v>
      </c>
      <c r="B22" s="345" t="s">
        <v>745</v>
      </c>
      <c r="C22" s="340" t="s">
        <v>725</v>
      </c>
      <c r="D22" s="340">
        <v>30</v>
      </c>
      <c r="E22" s="340"/>
      <c r="F22" s="340">
        <f t="shared" si="0"/>
        <v>0</v>
      </c>
      <c r="G22" s="342"/>
    </row>
    <row r="23" spans="1:8" ht="117">
      <c r="A23" s="340">
        <f>A22+1</f>
        <v>5</v>
      </c>
      <c r="B23" s="347" t="s">
        <v>746</v>
      </c>
      <c r="C23" s="340" t="s">
        <v>725</v>
      </c>
      <c r="D23" s="340" t="s">
        <v>214</v>
      </c>
      <c r="E23" s="340"/>
      <c r="F23" s="340" t="str">
        <f t="shared" si="0"/>
        <v xml:space="preserve"> </v>
      </c>
      <c r="G23" s="342"/>
    </row>
    <row r="24" spans="1:8" ht="26">
      <c r="A24" s="340">
        <f>A23+1</f>
        <v>6</v>
      </c>
      <c r="B24" s="345" t="s">
        <v>747</v>
      </c>
      <c r="C24" s="340" t="s">
        <v>748</v>
      </c>
      <c r="D24" s="340">
        <v>2</v>
      </c>
      <c r="E24" s="340"/>
      <c r="F24" s="340">
        <f t="shared" si="0"/>
        <v>0</v>
      </c>
      <c r="G24" s="342"/>
    </row>
    <row r="25" spans="1:8" ht="26">
      <c r="A25" s="340">
        <f>A24+1</f>
        <v>7</v>
      </c>
      <c r="B25" s="345" t="s">
        <v>749</v>
      </c>
      <c r="C25" s="340" t="s">
        <v>398</v>
      </c>
      <c r="D25" s="340" t="s">
        <v>214</v>
      </c>
      <c r="E25" s="340"/>
      <c r="F25" s="340" t="str">
        <f t="shared" si="0"/>
        <v xml:space="preserve"> </v>
      </c>
      <c r="G25" s="342"/>
    </row>
    <row r="26" spans="1:8" ht="39">
      <c r="A26" s="340">
        <f t="shared" ref="A26:A27" si="2">A25+1</f>
        <v>8</v>
      </c>
      <c r="B26" s="345" t="s">
        <v>750</v>
      </c>
      <c r="C26" s="340" t="s">
        <v>748</v>
      </c>
      <c r="D26" s="340">
        <v>7.6</v>
      </c>
      <c r="E26" s="340"/>
      <c r="F26" s="340"/>
      <c r="G26" s="342"/>
    </row>
    <row r="27" spans="1:8">
      <c r="A27" s="340">
        <f t="shared" si="2"/>
        <v>9</v>
      </c>
      <c r="B27" s="348" t="s">
        <v>751</v>
      </c>
      <c r="C27" s="344" t="s">
        <v>752</v>
      </c>
      <c r="D27" s="344"/>
      <c r="E27" s="344"/>
      <c r="F27" s="340">
        <f t="shared" si="0"/>
        <v>0</v>
      </c>
      <c r="G27" s="342"/>
    </row>
    <row r="28" spans="1:8">
      <c r="A28" s="346" t="s">
        <v>233</v>
      </c>
      <c r="B28" s="337" t="s">
        <v>753</v>
      </c>
      <c r="C28" s="337"/>
      <c r="D28" s="337"/>
      <c r="E28" s="337"/>
      <c r="F28" s="337"/>
      <c r="G28" s="337"/>
      <c r="H28" s="349"/>
    </row>
    <row r="29" spans="1:8" ht="52">
      <c r="A29" s="340">
        <v>1</v>
      </c>
      <c r="B29" s="350" t="s">
        <v>754</v>
      </c>
      <c r="C29" s="340" t="s">
        <v>725</v>
      </c>
      <c r="D29" s="344">
        <v>95</v>
      </c>
      <c r="E29" s="344"/>
      <c r="F29" s="340">
        <f t="shared" si="0"/>
        <v>0</v>
      </c>
      <c r="G29" s="342"/>
    </row>
    <row r="30" spans="1:8" ht="65">
      <c r="A30" s="340">
        <v>2</v>
      </c>
      <c r="B30" s="350" t="s">
        <v>755</v>
      </c>
      <c r="C30" s="344" t="s">
        <v>725</v>
      </c>
      <c r="D30" s="344">
        <v>354</v>
      </c>
      <c r="E30" s="344"/>
      <c r="F30" s="340">
        <f t="shared" si="0"/>
        <v>0</v>
      </c>
      <c r="G30" s="342"/>
    </row>
    <row r="31" spans="1:8" ht="65">
      <c r="A31" s="340">
        <v>3</v>
      </c>
      <c r="B31" s="350" t="s">
        <v>756</v>
      </c>
      <c r="C31" s="340" t="s">
        <v>725</v>
      </c>
      <c r="D31" s="340" t="s">
        <v>214</v>
      </c>
      <c r="E31" s="340"/>
      <c r="F31" s="340" t="str">
        <f t="shared" si="0"/>
        <v xml:space="preserve"> </v>
      </c>
      <c r="G31" s="342"/>
    </row>
    <row r="32" spans="1:8" ht="39">
      <c r="A32" s="340">
        <v>4</v>
      </c>
      <c r="B32" s="350" t="s">
        <v>757</v>
      </c>
      <c r="C32" s="340" t="s">
        <v>725</v>
      </c>
      <c r="D32" s="344">
        <v>76</v>
      </c>
      <c r="E32" s="344"/>
      <c r="F32" s="340">
        <f t="shared" si="0"/>
        <v>0</v>
      </c>
      <c r="G32" s="351" t="s">
        <v>758</v>
      </c>
    </row>
    <row r="33" spans="1:7">
      <c r="A33" s="340">
        <v>5</v>
      </c>
      <c r="B33" s="407" t="s">
        <v>914</v>
      </c>
      <c r="C33" s="408"/>
      <c r="D33" s="409"/>
      <c r="E33" s="344"/>
      <c r="F33" s="340"/>
      <c r="G33" s="351"/>
    </row>
    <row r="34" spans="1:7">
      <c r="A34" s="340"/>
      <c r="B34" s="407" t="s">
        <v>915</v>
      </c>
      <c r="C34" s="408" t="s">
        <v>725</v>
      </c>
      <c r="D34" s="344">
        <v>6</v>
      </c>
      <c r="E34" s="344"/>
      <c r="F34" s="340"/>
      <c r="G34" s="351"/>
    </row>
    <row r="35" spans="1:7">
      <c r="A35" s="340">
        <v>6</v>
      </c>
      <c r="B35" s="350" t="s">
        <v>759</v>
      </c>
      <c r="C35" s="340" t="s">
        <v>748</v>
      </c>
      <c r="D35" s="344">
        <v>218</v>
      </c>
      <c r="E35" s="344"/>
      <c r="F35" s="340">
        <f t="shared" si="0"/>
        <v>0</v>
      </c>
      <c r="G35" s="342"/>
    </row>
    <row r="36" spans="1:7">
      <c r="A36" s="346" t="s">
        <v>592</v>
      </c>
      <c r="B36" s="337" t="s">
        <v>760</v>
      </c>
      <c r="C36" s="346"/>
      <c r="D36" s="337"/>
      <c r="E36" s="337"/>
      <c r="F36" s="337"/>
      <c r="G36" s="337"/>
    </row>
    <row r="37" spans="1:7" ht="312">
      <c r="A37" s="340">
        <v>1</v>
      </c>
      <c r="B37" s="345" t="s">
        <v>761</v>
      </c>
      <c r="C37" s="352" t="s">
        <v>725</v>
      </c>
      <c r="D37" s="344">
        <v>729</v>
      </c>
      <c r="E37" s="344"/>
      <c r="F37" s="340">
        <f t="shared" si="0"/>
        <v>0</v>
      </c>
      <c r="G37" s="342"/>
    </row>
    <row r="38" spans="1:7" ht="169">
      <c r="A38" s="344">
        <f>A37+1</f>
        <v>2</v>
      </c>
      <c r="B38" s="341" t="s">
        <v>762</v>
      </c>
      <c r="C38" s="352" t="s">
        <v>725</v>
      </c>
      <c r="D38" s="344" t="s">
        <v>214</v>
      </c>
      <c r="E38" s="344"/>
      <c r="F38" s="340" t="str">
        <f t="shared" si="0"/>
        <v xml:space="preserve"> </v>
      </c>
      <c r="G38" s="342"/>
    </row>
    <row r="39" spans="1:7" ht="169">
      <c r="A39" s="340">
        <f>A38+1</f>
        <v>3</v>
      </c>
      <c r="B39" s="345" t="s">
        <v>763</v>
      </c>
      <c r="C39" s="352" t="s">
        <v>725</v>
      </c>
      <c r="D39" s="344" t="s">
        <v>214</v>
      </c>
      <c r="E39" s="344"/>
      <c r="F39" s="340" t="str">
        <f t="shared" si="0"/>
        <v xml:space="preserve"> </v>
      </c>
      <c r="G39" s="342"/>
    </row>
    <row r="40" spans="1:7" ht="52">
      <c r="A40" s="340">
        <v>6</v>
      </c>
      <c r="B40" s="345" t="s">
        <v>764</v>
      </c>
      <c r="C40" s="352" t="s">
        <v>725</v>
      </c>
      <c r="D40" s="344">
        <v>58</v>
      </c>
      <c r="E40" s="344"/>
      <c r="F40" s="340"/>
      <c r="G40" s="342"/>
    </row>
    <row r="41" spans="1:7">
      <c r="A41" s="346" t="s">
        <v>593</v>
      </c>
      <c r="B41" s="337" t="s">
        <v>765</v>
      </c>
      <c r="C41" s="346"/>
      <c r="D41" s="346"/>
      <c r="E41" s="346"/>
      <c r="F41" s="346"/>
      <c r="G41" s="346"/>
    </row>
    <row r="42" spans="1:7" ht="39">
      <c r="A42" s="340">
        <v>1</v>
      </c>
      <c r="B42" s="341" t="s">
        <v>766</v>
      </c>
      <c r="C42" s="352" t="s">
        <v>725</v>
      </c>
      <c r="D42" s="344">
        <v>858</v>
      </c>
      <c r="E42" s="344"/>
      <c r="F42" s="340">
        <f t="shared" si="0"/>
        <v>0</v>
      </c>
      <c r="G42" s="342"/>
    </row>
    <row r="43" spans="1:7" ht="104">
      <c r="A43" s="340">
        <v>2</v>
      </c>
      <c r="B43" s="341" t="s">
        <v>767</v>
      </c>
      <c r="C43" s="352" t="s">
        <v>725</v>
      </c>
      <c r="D43" s="344">
        <v>156</v>
      </c>
      <c r="E43" s="344"/>
      <c r="F43" s="340"/>
      <c r="G43" s="342"/>
    </row>
    <row r="44" spans="1:7" ht="260">
      <c r="A44" s="340">
        <v>3</v>
      </c>
      <c r="B44" s="341" t="s">
        <v>768</v>
      </c>
      <c r="C44" s="352" t="s">
        <v>725</v>
      </c>
      <c r="D44" s="344">
        <v>702</v>
      </c>
      <c r="E44" s="344"/>
      <c r="F44" s="340">
        <f t="shared" si="0"/>
        <v>0</v>
      </c>
      <c r="G44" s="353" t="s">
        <v>769</v>
      </c>
    </row>
    <row r="45" spans="1:7">
      <c r="A45" s="340">
        <v>4</v>
      </c>
      <c r="B45" s="341" t="s">
        <v>770</v>
      </c>
      <c r="C45" s="352" t="s">
        <v>748</v>
      </c>
      <c r="D45" s="344">
        <v>378</v>
      </c>
      <c r="E45" s="344"/>
      <c r="F45" s="340">
        <f t="shared" si="0"/>
        <v>0</v>
      </c>
      <c r="G45" s="342"/>
    </row>
    <row r="46" spans="1:7" ht="52">
      <c r="A46" s="340">
        <v>5</v>
      </c>
      <c r="B46" s="354" t="s">
        <v>771</v>
      </c>
      <c r="C46" s="352"/>
      <c r="D46" s="342"/>
      <c r="E46" s="342"/>
      <c r="F46" s="340"/>
      <c r="G46" s="342"/>
    </row>
    <row r="47" spans="1:7">
      <c r="A47" s="340"/>
      <c r="B47" s="354" t="s">
        <v>772</v>
      </c>
      <c r="C47" s="352" t="s">
        <v>725</v>
      </c>
      <c r="D47" s="344">
        <v>364</v>
      </c>
      <c r="E47" s="344"/>
      <c r="F47" s="340">
        <f t="shared" si="0"/>
        <v>0</v>
      </c>
      <c r="G47" s="342"/>
    </row>
    <row r="48" spans="1:7" ht="26">
      <c r="A48" s="340"/>
      <c r="B48" s="354" t="s">
        <v>773</v>
      </c>
      <c r="C48" s="352" t="s">
        <v>725</v>
      </c>
      <c r="D48" s="344" t="s">
        <v>214</v>
      </c>
      <c r="E48" s="344"/>
      <c r="F48" s="340" t="str">
        <f t="shared" si="0"/>
        <v xml:space="preserve"> </v>
      </c>
      <c r="G48" s="342"/>
    </row>
    <row r="49" spans="1:7" ht="52">
      <c r="A49" s="340">
        <f>A46+1</f>
        <v>6</v>
      </c>
      <c r="B49" s="354" t="s">
        <v>774</v>
      </c>
      <c r="C49" s="352"/>
      <c r="D49" s="342"/>
      <c r="E49" s="342"/>
      <c r="F49" s="340"/>
      <c r="G49" s="342"/>
    </row>
    <row r="50" spans="1:7">
      <c r="A50" s="340"/>
      <c r="B50" s="354" t="s">
        <v>775</v>
      </c>
      <c r="C50" s="352" t="s">
        <v>725</v>
      </c>
      <c r="D50" s="344">
        <v>27</v>
      </c>
      <c r="E50" s="344"/>
      <c r="F50" s="340">
        <f t="shared" si="0"/>
        <v>0</v>
      </c>
      <c r="G50" s="342"/>
    </row>
    <row r="51" spans="1:7" ht="26">
      <c r="A51" s="340">
        <f>A49+1</f>
        <v>7</v>
      </c>
      <c r="B51" s="354" t="s">
        <v>776</v>
      </c>
      <c r="C51" s="352" t="s">
        <v>748</v>
      </c>
      <c r="D51" s="344">
        <v>298</v>
      </c>
      <c r="E51" s="344"/>
      <c r="F51" s="340">
        <f t="shared" si="0"/>
        <v>0</v>
      </c>
      <c r="G51" s="342"/>
    </row>
    <row r="52" spans="1:7" ht="39">
      <c r="A52" s="344">
        <v>8</v>
      </c>
      <c r="B52" s="354" t="s">
        <v>777</v>
      </c>
      <c r="C52" s="352" t="s">
        <v>725</v>
      </c>
      <c r="D52" s="344">
        <v>115</v>
      </c>
      <c r="E52" s="344"/>
      <c r="F52" s="340">
        <f t="shared" si="0"/>
        <v>0</v>
      </c>
      <c r="G52" s="342"/>
    </row>
    <row r="53" spans="1:7" ht="52">
      <c r="A53" s="340">
        <f>A52+1</f>
        <v>9</v>
      </c>
      <c r="B53" s="347" t="s">
        <v>778</v>
      </c>
      <c r="C53" s="352" t="s">
        <v>725</v>
      </c>
      <c r="D53" s="344" t="s">
        <v>214</v>
      </c>
      <c r="E53" s="344"/>
      <c r="F53" s="340" t="str">
        <f t="shared" si="0"/>
        <v xml:space="preserve"> </v>
      </c>
      <c r="G53" s="342"/>
    </row>
    <row r="54" spans="1:7" ht="52">
      <c r="A54" s="340">
        <v>10</v>
      </c>
      <c r="B54" s="347" t="s">
        <v>779</v>
      </c>
      <c r="C54" s="352" t="s">
        <v>725</v>
      </c>
      <c r="D54" s="344">
        <v>187</v>
      </c>
      <c r="E54" s="344"/>
      <c r="F54" s="340"/>
      <c r="G54" s="342"/>
    </row>
    <row r="55" spans="1:7" ht="78">
      <c r="A55" s="340">
        <v>11</v>
      </c>
      <c r="B55" s="410" t="s">
        <v>916</v>
      </c>
      <c r="C55" s="352" t="s">
        <v>725</v>
      </c>
      <c r="D55" s="352">
        <v>2.6</v>
      </c>
      <c r="E55" s="352"/>
      <c r="F55" s="340"/>
      <c r="G55" s="342"/>
    </row>
    <row r="56" spans="1:7">
      <c r="A56" s="346" t="s">
        <v>594</v>
      </c>
      <c r="B56" s="337" t="s">
        <v>780</v>
      </c>
      <c r="C56" s="346"/>
      <c r="D56" s="346"/>
      <c r="E56" s="346"/>
      <c r="F56" s="346"/>
      <c r="G56" s="346"/>
    </row>
    <row r="57" spans="1:7" ht="65">
      <c r="A57" s="340">
        <v>1</v>
      </c>
      <c r="B57" s="341" t="s">
        <v>781</v>
      </c>
      <c r="C57" s="352" t="s">
        <v>725</v>
      </c>
      <c r="D57" s="344"/>
      <c r="E57" s="344"/>
      <c r="F57" s="340"/>
      <c r="G57" s="342"/>
    </row>
    <row r="58" spans="1:7" ht="65">
      <c r="A58" s="340">
        <v>2</v>
      </c>
      <c r="B58" s="341" t="s">
        <v>782</v>
      </c>
      <c r="C58" s="352" t="s">
        <v>725</v>
      </c>
      <c r="D58" s="344">
        <v>445</v>
      </c>
      <c r="E58" s="344"/>
      <c r="F58" s="340"/>
      <c r="G58" s="342"/>
    </row>
    <row r="59" spans="1:7" ht="116.5" customHeight="1">
      <c r="A59" s="340">
        <v>3</v>
      </c>
      <c r="B59" s="355" t="s">
        <v>783</v>
      </c>
      <c r="C59" s="352" t="s">
        <v>725</v>
      </c>
      <c r="D59" s="344" t="s">
        <v>214</v>
      </c>
      <c r="E59" s="344"/>
      <c r="F59" s="340" t="str">
        <f t="shared" si="0"/>
        <v xml:space="preserve"> </v>
      </c>
      <c r="G59" s="342"/>
    </row>
    <row r="60" spans="1:7" ht="136.5" customHeight="1">
      <c r="A60" s="340">
        <v>4</v>
      </c>
      <c r="B60" s="355" t="s">
        <v>784</v>
      </c>
      <c r="C60" s="352" t="s">
        <v>725</v>
      </c>
      <c r="D60" s="344">
        <v>72</v>
      </c>
      <c r="E60" s="344"/>
      <c r="F60" s="340">
        <f t="shared" si="0"/>
        <v>0</v>
      </c>
      <c r="G60" s="342"/>
    </row>
    <row r="61" spans="1:7" ht="26">
      <c r="A61" s="340">
        <v>5</v>
      </c>
      <c r="B61" s="341" t="s">
        <v>785</v>
      </c>
      <c r="C61" s="352" t="s">
        <v>725</v>
      </c>
      <c r="D61" s="352">
        <v>72</v>
      </c>
      <c r="E61" s="352"/>
      <c r="F61" s="340">
        <f t="shared" si="0"/>
        <v>0</v>
      </c>
      <c r="G61" s="342"/>
    </row>
    <row r="62" spans="1:7" ht="26">
      <c r="A62" s="340">
        <v>6</v>
      </c>
      <c r="B62" s="341" t="s">
        <v>786</v>
      </c>
      <c r="C62" s="352" t="s">
        <v>725</v>
      </c>
      <c r="D62" s="352">
        <v>8.5</v>
      </c>
      <c r="E62" s="352"/>
      <c r="F62" s="340">
        <f t="shared" si="0"/>
        <v>0</v>
      </c>
      <c r="G62" s="342"/>
    </row>
    <row r="63" spans="1:7" ht="156">
      <c r="A63" s="340">
        <v>7</v>
      </c>
      <c r="B63" s="341" t="s">
        <v>787</v>
      </c>
      <c r="C63" s="352" t="s">
        <v>725</v>
      </c>
      <c r="D63" s="352">
        <v>28</v>
      </c>
      <c r="E63" s="352"/>
      <c r="F63" s="340">
        <f t="shared" si="0"/>
        <v>0</v>
      </c>
      <c r="G63" s="342"/>
    </row>
    <row r="64" spans="1:7" ht="104">
      <c r="A64" s="340">
        <v>6</v>
      </c>
      <c r="B64" s="341" t="s">
        <v>788</v>
      </c>
      <c r="C64" s="352" t="s">
        <v>725</v>
      </c>
      <c r="D64" s="352">
        <v>19</v>
      </c>
      <c r="E64" s="352"/>
      <c r="F64" s="340">
        <f t="shared" si="0"/>
        <v>0</v>
      </c>
      <c r="G64" s="342"/>
    </row>
    <row r="65" spans="1:7" ht="65" customHeight="1">
      <c r="A65" s="340">
        <v>9</v>
      </c>
      <c r="B65" s="341" t="s">
        <v>789</v>
      </c>
      <c r="C65" s="352" t="s">
        <v>790</v>
      </c>
      <c r="D65" s="352">
        <v>43</v>
      </c>
      <c r="E65" s="352"/>
      <c r="F65" s="340">
        <f t="shared" si="0"/>
        <v>0</v>
      </c>
      <c r="G65" s="342"/>
    </row>
    <row r="66" spans="1:7" ht="156">
      <c r="A66" s="340">
        <v>10</v>
      </c>
      <c r="B66" s="341" t="s">
        <v>791</v>
      </c>
      <c r="C66" s="352" t="s">
        <v>725</v>
      </c>
      <c r="D66" s="352">
        <v>143</v>
      </c>
      <c r="E66" s="352"/>
      <c r="F66" s="340">
        <f t="shared" si="0"/>
        <v>0</v>
      </c>
      <c r="G66" s="342"/>
    </row>
    <row r="67" spans="1:7">
      <c r="A67" s="346" t="s">
        <v>595</v>
      </c>
      <c r="B67" s="337" t="s">
        <v>792</v>
      </c>
      <c r="C67" s="337"/>
      <c r="D67" s="337"/>
      <c r="E67" s="337"/>
      <c r="F67" s="337"/>
      <c r="G67" s="337"/>
    </row>
    <row r="68" spans="1:7" ht="78" customHeight="1">
      <c r="A68" s="340">
        <v>1</v>
      </c>
      <c r="B68" s="341" t="s">
        <v>793</v>
      </c>
      <c r="C68" s="341"/>
      <c r="D68" s="341"/>
      <c r="E68" s="341"/>
      <c r="F68" s="341"/>
      <c r="G68" s="341"/>
    </row>
    <row r="69" spans="1:7">
      <c r="A69" s="340"/>
      <c r="B69" s="341" t="s">
        <v>920</v>
      </c>
      <c r="C69" s="352" t="s">
        <v>723</v>
      </c>
      <c r="D69" s="352">
        <v>20</v>
      </c>
      <c r="E69" s="341"/>
      <c r="F69" s="341"/>
      <c r="G69" s="341"/>
    </row>
    <row r="70" spans="1:7" ht="39">
      <c r="A70" s="340">
        <v>2</v>
      </c>
      <c r="B70" s="341" t="s">
        <v>794</v>
      </c>
      <c r="C70" s="341"/>
      <c r="D70" s="341"/>
      <c r="E70" s="341"/>
      <c r="F70" s="341"/>
      <c r="G70" s="341"/>
    </row>
    <row r="71" spans="1:7">
      <c r="A71" s="340"/>
      <c r="B71" s="341" t="s">
        <v>795</v>
      </c>
      <c r="C71" s="352" t="s">
        <v>748</v>
      </c>
      <c r="D71" s="352">
        <v>201</v>
      </c>
      <c r="E71" s="341"/>
      <c r="F71" s="341"/>
      <c r="G71" s="341"/>
    </row>
    <row r="72" spans="1:7" ht="117">
      <c r="A72" s="340">
        <v>3</v>
      </c>
      <c r="B72" s="341" t="s">
        <v>796</v>
      </c>
      <c r="C72" s="352" t="s">
        <v>725</v>
      </c>
      <c r="D72" s="352">
        <v>8.5</v>
      </c>
      <c r="E72" s="341"/>
      <c r="F72" s="341"/>
      <c r="G72" s="341"/>
    </row>
    <row r="73" spans="1:7" ht="39">
      <c r="A73" s="340">
        <v>4</v>
      </c>
      <c r="B73" s="341" t="s">
        <v>797</v>
      </c>
      <c r="C73" s="352" t="s">
        <v>725</v>
      </c>
      <c r="D73" s="352">
        <v>4.2</v>
      </c>
      <c r="E73" s="341"/>
      <c r="F73" s="341"/>
      <c r="G73" s="341"/>
    </row>
    <row r="74" spans="1:7" ht="91">
      <c r="A74" s="340">
        <v>5</v>
      </c>
      <c r="B74" s="341" t="s">
        <v>798</v>
      </c>
      <c r="C74" s="352" t="s">
        <v>152</v>
      </c>
      <c r="D74" s="352">
        <v>13</v>
      </c>
      <c r="E74" s="352"/>
      <c r="F74" s="340">
        <f t="shared" si="0"/>
        <v>0</v>
      </c>
      <c r="G74" s="342"/>
    </row>
    <row r="75" spans="1:7" ht="91">
      <c r="A75" s="340">
        <v>6</v>
      </c>
      <c r="B75" s="341" t="s">
        <v>799</v>
      </c>
      <c r="C75" s="352" t="s">
        <v>152</v>
      </c>
      <c r="D75" s="352">
        <v>5</v>
      </c>
      <c r="E75" s="352"/>
      <c r="F75" s="340">
        <f t="shared" si="0"/>
        <v>0</v>
      </c>
      <c r="G75" s="342"/>
    </row>
    <row r="76" spans="1:7" ht="91">
      <c r="A76" s="340">
        <v>7</v>
      </c>
      <c r="B76" s="356" t="s">
        <v>800</v>
      </c>
      <c r="C76" s="340" t="s">
        <v>801</v>
      </c>
      <c r="D76" s="344">
        <v>108</v>
      </c>
      <c r="E76" s="344"/>
      <c r="F76" s="340">
        <f t="shared" si="0"/>
        <v>0</v>
      </c>
      <c r="G76" s="342"/>
    </row>
    <row r="77" spans="1:7">
      <c r="A77" s="346" t="s">
        <v>596</v>
      </c>
      <c r="B77" s="337" t="s">
        <v>918</v>
      </c>
      <c r="C77" s="337"/>
      <c r="D77" s="337"/>
      <c r="E77" s="337"/>
      <c r="F77" s="337"/>
      <c r="G77" s="337"/>
    </row>
    <row r="78" spans="1:7" ht="65">
      <c r="A78" s="340">
        <v>1</v>
      </c>
      <c r="B78" s="357" t="s">
        <v>913</v>
      </c>
      <c r="C78" s="340" t="s">
        <v>801</v>
      </c>
      <c r="D78" s="344">
        <v>42</v>
      </c>
      <c r="E78" s="344"/>
      <c r="F78" s="340">
        <f t="shared" si="0"/>
        <v>0</v>
      </c>
      <c r="G78" s="342"/>
    </row>
    <row r="79" spans="1:7" ht="52">
      <c r="A79" s="340">
        <v>2</v>
      </c>
      <c r="B79" s="405" t="s">
        <v>911</v>
      </c>
      <c r="C79" s="344"/>
      <c r="D79" s="344"/>
      <c r="E79" s="344"/>
      <c r="F79" s="340">
        <f>IFERROR(E79*D80, " ")</f>
        <v>0</v>
      </c>
      <c r="G79" s="342"/>
    </row>
    <row r="80" spans="1:7">
      <c r="A80" s="340"/>
      <c r="B80" s="406" t="s">
        <v>912</v>
      </c>
      <c r="C80" s="340" t="s">
        <v>801</v>
      </c>
      <c r="D80" s="344">
        <v>65</v>
      </c>
      <c r="E80" s="344"/>
      <c r="F80" s="340"/>
      <c r="G80" s="342"/>
    </row>
    <row r="81" spans="1:7">
      <c r="A81" s="346" t="s">
        <v>815</v>
      </c>
      <c r="B81" s="337" t="s">
        <v>802</v>
      </c>
      <c r="C81" s="337"/>
      <c r="D81" s="337"/>
      <c r="E81" s="337"/>
      <c r="F81" s="337"/>
      <c r="G81" s="337"/>
    </row>
    <row r="82" spans="1:7" ht="156">
      <c r="A82" s="340">
        <v>1</v>
      </c>
      <c r="B82" s="358" t="s">
        <v>803</v>
      </c>
      <c r="C82" s="352" t="s">
        <v>725</v>
      </c>
      <c r="D82" s="352">
        <v>13.9</v>
      </c>
      <c r="E82" s="352"/>
      <c r="F82" s="340">
        <f t="shared" ref="F82" si="3">IFERROR(E82*D82, " ")</f>
        <v>0</v>
      </c>
      <c r="G82" s="358" t="s">
        <v>804</v>
      </c>
    </row>
    <row r="83" spans="1:7" ht="162" customHeight="1">
      <c r="A83" s="340">
        <f t="shared" ref="A83" si="4">A82+1</f>
        <v>2</v>
      </c>
      <c r="B83" s="358" t="s">
        <v>805</v>
      </c>
      <c r="C83" s="352"/>
      <c r="D83" s="352"/>
      <c r="E83" s="352"/>
      <c r="F83" s="352"/>
      <c r="G83" s="358" t="s">
        <v>804</v>
      </c>
    </row>
    <row r="84" spans="1:7">
      <c r="A84" s="340"/>
      <c r="B84" s="358" t="s">
        <v>806</v>
      </c>
      <c r="C84" s="352" t="s">
        <v>725</v>
      </c>
      <c r="D84" s="352">
        <v>18</v>
      </c>
      <c r="E84" s="352"/>
      <c r="F84" s="340">
        <f t="shared" ref="F84:F92" si="5">IFERROR(E84*D84, " ")</f>
        <v>0</v>
      </c>
      <c r="G84" s="342"/>
    </row>
    <row r="85" spans="1:7">
      <c r="A85" s="340"/>
      <c r="B85" s="358" t="s">
        <v>807</v>
      </c>
      <c r="C85" s="352" t="s">
        <v>725</v>
      </c>
      <c r="D85" s="352">
        <v>26</v>
      </c>
      <c r="E85" s="352"/>
      <c r="F85" s="340">
        <f t="shared" si="5"/>
        <v>0</v>
      </c>
      <c r="G85" s="342"/>
    </row>
    <row r="86" spans="1:7">
      <c r="A86" s="340"/>
      <c r="B86" s="358" t="s">
        <v>808</v>
      </c>
      <c r="C86" s="352" t="s">
        <v>725</v>
      </c>
      <c r="D86" s="352" t="s">
        <v>214</v>
      </c>
      <c r="E86" s="352"/>
      <c r="F86" s="340" t="str">
        <f t="shared" si="5"/>
        <v xml:space="preserve"> </v>
      </c>
      <c r="G86" s="342"/>
    </row>
    <row r="87" spans="1:7">
      <c r="A87" s="342"/>
      <c r="B87" s="358" t="s">
        <v>809</v>
      </c>
      <c r="C87" s="352" t="s">
        <v>725</v>
      </c>
      <c r="D87" s="352" t="s">
        <v>214</v>
      </c>
      <c r="E87" s="352"/>
      <c r="F87" s="340" t="str">
        <f t="shared" si="5"/>
        <v xml:space="preserve"> </v>
      </c>
      <c r="G87" s="342"/>
    </row>
    <row r="88" spans="1:7" ht="130">
      <c r="A88" s="340">
        <v>3</v>
      </c>
      <c r="B88" s="358" t="s">
        <v>810</v>
      </c>
      <c r="C88" s="352" t="s">
        <v>725</v>
      </c>
      <c r="D88" s="352">
        <v>2</v>
      </c>
      <c r="E88" s="352"/>
      <c r="F88" s="340">
        <f t="shared" si="5"/>
        <v>0</v>
      </c>
      <c r="G88" s="358" t="s">
        <v>804</v>
      </c>
    </row>
    <row r="89" spans="1:7" ht="143">
      <c r="A89" s="340">
        <v>4</v>
      </c>
      <c r="B89" s="358" t="s">
        <v>811</v>
      </c>
      <c r="C89" s="352" t="s">
        <v>725</v>
      </c>
      <c r="D89" s="352">
        <v>11</v>
      </c>
      <c r="E89" s="352"/>
      <c r="F89" s="340"/>
      <c r="G89" s="358"/>
    </row>
    <row r="90" spans="1:7" ht="143">
      <c r="A90" s="340">
        <v>5</v>
      </c>
      <c r="B90" s="359" t="s">
        <v>812</v>
      </c>
      <c r="C90" s="352" t="s">
        <v>725</v>
      </c>
      <c r="D90" s="352">
        <v>12</v>
      </c>
      <c r="E90" s="352"/>
      <c r="F90" s="340">
        <f t="shared" si="5"/>
        <v>0</v>
      </c>
      <c r="G90" s="358" t="s">
        <v>804</v>
      </c>
    </row>
    <row r="91" spans="1:7" ht="208">
      <c r="A91" s="340">
        <v>6</v>
      </c>
      <c r="B91" s="360" t="s">
        <v>813</v>
      </c>
      <c r="C91" s="352" t="s">
        <v>725</v>
      </c>
      <c r="D91" s="352">
        <v>5.4</v>
      </c>
      <c r="E91" s="352"/>
      <c r="F91" s="340">
        <f t="shared" si="5"/>
        <v>0</v>
      </c>
      <c r="G91" s="358" t="s">
        <v>804</v>
      </c>
    </row>
    <row r="92" spans="1:7" ht="78">
      <c r="A92" s="361">
        <v>7</v>
      </c>
      <c r="B92" s="362" t="s">
        <v>814</v>
      </c>
      <c r="C92" s="352" t="s">
        <v>152</v>
      </c>
      <c r="D92" s="352">
        <v>1</v>
      </c>
      <c r="E92" s="352"/>
      <c r="F92" s="340">
        <f t="shared" si="5"/>
        <v>0</v>
      </c>
      <c r="G92" s="358" t="s">
        <v>804</v>
      </c>
    </row>
    <row r="93" spans="1:7" ht="65">
      <c r="A93" s="361">
        <v>8</v>
      </c>
      <c r="B93" s="406" t="s">
        <v>917</v>
      </c>
      <c r="C93" s="411" t="s">
        <v>725</v>
      </c>
      <c r="D93" s="352">
        <v>10</v>
      </c>
      <c r="E93" s="352"/>
      <c r="F93" s="340"/>
      <c r="G93" s="358"/>
    </row>
    <row r="94" spans="1:7" ht="65">
      <c r="A94" s="361">
        <v>9</v>
      </c>
      <c r="B94" s="412" t="s">
        <v>921</v>
      </c>
      <c r="C94" s="413" t="s">
        <v>725</v>
      </c>
      <c r="D94" s="352">
        <v>10</v>
      </c>
      <c r="E94" s="352"/>
      <c r="F94" s="340"/>
      <c r="G94" s="358"/>
    </row>
    <row r="95" spans="1:7">
      <c r="A95" s="346" t="s">
        <v>919</v>
      </c>
      <c r="B95" s="337" t="s">
        <v>816</v>
      </c>
      <c r="C95" s="337"/>
      <c r="D95" s="337"/>
      <c r="E95" s="337"/>
      <c r="F95" s="337"/>
      <c r="G95" s="337"/>
    </row>
    <row r="96" spans="1:7" ht="104">
      <c r="A96" s="361">
        <v>1</v>
      </c>
      <c r="B96" s="362" t="s">
        <v>817</v>
      </c>
      <c r="C96" s="362" t="s">
        <v>152</v>
      </c>
      <c r="D96" s="352">
        <v>4</v>
      </c>
      <c r="E96" s="342"/>
      <c r="F96" s="340" t="str">
        <f>IFERROR(#REF!*D55, " ")</f>
        <v xml:space="preserve"> </v>
      </c>
      <c r="G96" s="342"/>
    </row>
    <row r="97" spans="1:7" ht="52">
      <c r="A97" s="361">
        <v>2</v>
      </c>
      <c r="B97" s="362" t="s">
        <v>818</v>
      </c>
      <c r="C97" s="362" t="s">
        <v>152</v>
      </c>
      <c r="D97" s="352">
        <v>5</v>
      </c>
      <c r="E97" s="342"/>
      <c r="F97" s="340"/>
      <c r="G97" s="342"/>
    </row>
    <row r="98" spans="1:7" ht="52">
      <c r="A98" s="361">
        <v>3</v>
      </c>
      <c r="B98" s="362" t="s">
        <v>819</v>
      </c>
      <c r="C98" s="362" t="s">
        <v>152</v>
      </c>
      <c r="D98" s="352">
        <v>2</v>
      </c>
      <c r="E98" s="342"/>
      <c r="F98" s="340"/>
      <c r="G98" s="342"/>
    </row>
    <row r="99" spans="1:7">
      <c r="A99" s="361">
        <v>4</v>
      </c>
      <c r="B99" s="362" t="s">
        <v>820</v>
      </c>
      <c r="C99" s="342"/>
      <c r="D99" s="342"/>
      <c r="E99" s="342"/>
      <c r="F99" s="340" t="str">
        <f>IFERROR(#REF!*#REF!, " ")</f>
        <v xml:space="preserve"> </v>
      </c>
      <c r="G99" s="342"/>
    </row>
    <row r="100" spans="1:7">
      <c r="A100" s="361">
        <v>4.0999999999999996</v>
      </c>
      <c r="B100" s="362" t="s">
        <v>821</v>
      </c>
      <c r="C100" s="362" t="s">
        <v>152</v>
      </c>
      <c r="D100" s="352">
        <v>3</v>
      </c>
      <c r="E100" s="342"/>
      <c r="F100" s="340"/>
      <c r="G100" s="342"/>
    </row>
    <row r="101" spans="1:7">
      <c r="A101" s="361">
        <v>4.2</v>
      </c>
      <c r="B101" s="362" t="s">
        <v>822</v>
      </c>
      <c r="C101" s="362" t="s">
        <v>152</v>
      </c>
      <c r="D101" s="352">
        <v>7</v>
      </c>
      <c r="E101" s="342"/>
      <c r="F101" s="340"/>
      <c r="G101" s="342"/>
    </row>
    <row r="102" spans="1:7">
      <c r="A102" s="361">
        <v>4.3</v>
      </c>
      <c r="B102" s="362" t="s">
        <v>823</v>
      </c>
      <c r="C102" s="362" t="s">
        <v>152</v>
      </c>
      <c r="D102" s="352">
        <v>1</v>
      </c>
      <c r="E102" s="342"/>
      <c r="F102" s="340"/>
      <c r="G102" s="342"/>
    </row>
    <row r="103" spans="1:7">
      <c r="A103" s="361">
        <v>5</v>
      </c>
      <c r="B103" s="362" t="s">
        <v>824</v>
      </c>
      <c r="C103" s="342"/>
      <c r="D103" s="342"/>
      <c r="E103" s="342"/>
      <c r="F103" s="340"/>
      <c r="G103" s="342"/>
    </row>
    <row r="104" spans="1:7">
      <c r="A104" s="361">
        <v>5.0999999999999996</v>
      </c>
      <c r="B104" s="362" t="s">
        <v>825</v>
      </c>
      <c r="C104" s="362" t="s">
        <v>152</v>
      </c>
      <c r="D104" s="352">
        <v>2</v>
      </c>
      <c r="E104" s="342"/>
      <c r="F104" s="340"/>
      <c r="G104" s="342"/>
    </row>
    <row r="105" spans="1:7">
      <c r="A105" s="361">
        <v>5.2</v>
      </c>
      <c r="B105" s="362" t="s">
        <v>826</v>
      </c>
      <c r="C105" s="362" t="s">
        <v>152</v>
      </c>
      <c r="D105" s="352">
        <v>2</v>
      </c>
      <c r="E105" s="342"/>
      <c r="F105" s="340"/>
      <c r="G105" s="342"/>
    </row>
    <row r="106" spans="1:7">
      <c r="A106" s="361">
        <v>6</v>
      </c>
      <c r="B106" s="362" t="s">
        <v>827</v>
      </c>
      <c r="C106" s="362" t="s">
        <v>152</v>
      </c>
      <c r="D106" s="352">
        <v>3</v>
      </c>
      <c r="E106" s="342"/>
      <c r="F106" s="340"/>
      <c r="G106" s="342"/>
    </row>
    <row r="107" spans="1:7">
      <c r="A107" s="361">
        <v>7</v>
      </c>
      <c r="B107" s="362" t="s">
        <v>828</v>
      </c>
      <c r="C107" s="342"/>
      <c r="D107" s="352"/>
      <c r="E107" s="342"/>
      <c r="F107" s="340"/>
      <c r="G107" s="342"/>
    </row>
    <row r="108" spans="1:7">
      <c r="A108" s="361">
        <v>7.1</v>
      </c>
      <c r="B108" s="362" t="s">
        <v>829</v>
      </c>
      <c r="C108" s="362" t="s">
        <v>152</v>
      </c>
      <c r="D108" s="352">
        <v>6</v>
      </c>
      <c r="E108" s="342"/>
      <c r="F108" s="340"/>
      <c r="G108" s="342"/>
    </row>
    <row r="109" spans="1:7">
      <c r="A109" s="361">
        <v>7.2</v>
      </c>
      <c r="B109" s="362" t="s">
        <v>830</v>
      </c>
      <c r="C109" s="362" t="s">
        <v>152</v>
      </c>
      <c r="D109" s="352">
        <v>44</v>
      </c>
      <c r="E109" s="342"/>
      <c r="F109" s="340"/>
      <c r="G109" s="342"/>
    </row>
    <row r="110" spans="1:7">
      <c r="A110" s="361">
        <v>7.3</v>
      </c>
      <c r="B110" s="362" t="s">
        <v>831</v>
      </c>
      <c r="C110" s="362" t="s">
        <v>152</v>
      </c>
      <c r="D110" s="352">
        <v>4</v>
      </c>
      <c r="E110" s="342"/>
      <c r="F110" s="340"/>
      <c r="G110" s="342"/>
    </row>
    <row r="111" spans="1:7">
      <c r="A111" s="361">
        <v>7.4</v>
      </c>
      <c r="B111" s="362" t="s">
        <v>832</v>
      </c>
      <c r="C111" s="362" t="s">
        <v>152</v>
      </c>
      <c r="D111" s="352">
        <v>12</v>
      </c>
      <c r="E111" s="342"/>
      <c r="F111" s="340"/>
      <c r="G111" s="342"/>
    </row>
    <row r="112" spans="1:7">
      <c r="A112" s="361">
        <v>8</v>
      </c>
      <c r="B112" s="362" t="s">
        <v>833</v>
      </c>
      <c r="C112" s="362" t="s">
        <v>152</v>
      </c>
      <c r="D112" s="352">
        <v>2</v>
      </c>
      <c r="E112" s="342"/>
      <c r="F112" s="340"/>
      <c r="G112" s="342"/>
    </row>
    <row r="113" spans="1:7">
      <c r="A113" s="346" t="s">
        <v>919</v>
      </c>
      <c r="B113" s="337" t="s">
        <v>816</v>
      </c>
      <c r="C113" s="337"/>
      <c r="D113" s="337"/>
      <c r="E113" s="337"/>
      <c r="F113" s="337"/>
      <c r="G113" s="337"/>
    </row>
    <row r="115" spans="1:7">
      <c r="A115" s="346"/>
      <c r="B115" s="346" t="s">
        <v>717</v>
      </c>
      <c r="C115" s="346"/>
      <c r="D115" s="346"/>
      <c r="E115" s="346"/>
      <c r="F115" s="346"/>
      <c r="G115" s="337"/>
    </row>
  </sheetData>
  <mergeCells count="2">
    <mergeCell ref="A1:G1"/>
    <mergeCell ref="A2:G2"/>
  </mergeCells>
  <conditionalFormatting sqref="B29:B31 B35">
    <cfRule type="cellIs" dxfId="4" priority="4" stopIfTrue="1" operator="equal">
      <formula>0</formula>
    </cfRule>
  </conditionalFormatting>
  <conditionalFormatting sqref="B32">
    <cfRule type="cellIs" dxfId="3" priority="3" stopIfTrue="1" operator="equal">
      <formula>0</formula>
    </cfRule>
  </conditionalFormatting>
  <conditionalFormatting sqref="G32:G34">
    <cfRule type="cellIs" dxfId="2" priority="2" stopIfTrue="1" operator="equal">
      <formula>0</formula>
    </cfRule>
  </conditionalFormatting>
  <conditionalFormatting sqref="B94">
    <cfRule type="cellIs" dxfId="1" priority="1" stopIfTrue="1" operator="equal">
      <formula>0</formula>
    </cfRule>
  </conditionalFormatting>
  <pageMargins left="0.70866141732283472" right="0.70866141732283472" top="0.74803149606299213" bottom="0.74803149606299213" header="0.31496062992125984" footer="0.31496062992125984"/>
  <pageSetup paperSize="9" scale="55"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37"/>
  <sheetViews>
    <sheetView view="pageBreakPreview" zoomScaleNormal="100" zoomScaleSheetLayoutView="100" workbookViewId="0">
      <selection activeCell="D63" sqref="D63"/>
    </sheetView>
  </sheetViews>
  <sheetFormatPr defaultColWidth="9.08984375" defaultRowHeight="13"/>
  <cols>
    <col min="1" max="1" width="7.08984375" style="116" customWidth="1"/>
    <col min="2" max="2" width="62.7265625" style="115" customWidth="1"/>
    <col min="3" max="3" width="7.453125" style="113" customWidth="1"/>
    <col min="4" max="4" width="9.90625" style="114" customWidth="1"/>
    <col min="5" max="5" width="12" style="112" bestFit="1" customWidth="1"/>
    <col min="6" max="6" width="13.81640625" style="112" customWidth="1"/>
    <col min="7" max="16384" width="9.08984375" style="112"/>
  </cols>
  <sheetData>
    <row r="1" spans="1:7" ht="14.5">
      <c r="A1" s="453" t="s">
        <v>975</v>
      </c>
      <c r="B1" s="453"/>
      <c r="C1" s="453"/>
      <c r="D1" s="453"/>
      <c r="E1" s="453"/>
      <c r="F1" s="453"/>
      <c r="G1" s="453"/>
    </row>
    <row r="2" spans="1:7" ht="13" hidden="1" customHeight="1">
      <c r="A2" s="454" t="s">
        <v>719</v>
      </c>
      <c r="B2" s="455"/>
      <c r="C2" s="455"/>
      <c r="D2" s="455"/>
      <c r="E2" s="455"/>
      <c r="F2" s="455"/>
      <c r="G2" s="456"/>
    </row>
    <row r="3" spans="1:7" hidden="1">
      <c r="A3" s="121"/>
      <c r="B3" s="120"/>
      <c r="C3" s="237"/>
      <c r="D3" s="119"/>
      <c r="E3" s="384"/>
      <c r="F3" s="384"/>
    </row>
    <row r="4" spans="1:7" ht="40.5" hidden="1" customHeight="1">
      <c r="A4" s="121">
        <v>1</v>
      </c>
      <c r="B4" s="457" t="s">
        <v>143</v>
      </c>
      <c r="C4" s="457"/>
      <c r="D4" s="457"/>
      <c r="E4" s="384"/>
      <c r="F4" s="384"/>
    </row>
    <row r="5" spans="1:7" hidden="1">
      <c r="A5" s="121"/>
      <c r="B5" s="120"/>
      <c r="C5" s="237"/>
      <c r="D5" s="119"/>
      <c r="E5" s="384"/>
      <c r="F5" s="384"/>
    </row>
    <row r="6" spans="1:7" ht="39.75" hidden="1" customHeight="1">
      <c r="A6" s="121">
        <v>2</v>
      </c>
      <c r="B6" s="457" t="s">
        <v>144</v>
      </c>
      <c r="C6" s="457"/>
      <c r="D6" s="457"/>
      <c r="E6" s="384"/>
      <c r="F6" s="384"/>
    </row>
    <row r="7" spans="1:7" hidden="1">
      <c r="A7" s="121"/>
      <c r="B7" s="120"/>
      <c r="C7" s="237"/>
      <c r="D7" s="119"/>
      <c r="E7" s="384"/>
      <c r="F7" s="384"/>
    </row>
    <row r="8" spans="1:7" ht="44.5" hidden="1" customHeight="1">
      <c r="A8" s="121">
        <v>3</v>
      </c>
      <c r="B8" s="457" t="s">
        <v>73</v>
      </c>
      <c r="C8" s="457"/>
      <c r="D8" s="457"/>
      <c r="E8" s="384"/>
      <c r="F8" s="384"/>
    </row>
    <row r="9" spans="1:7" hidden="1">
      <c r="A9" s="121"/>
      <c r="B9" s="120"/>
      <c r="C9" s="237"/>
      <c r="D9" s="119"/>
      <c r="E9" s="384"/>
      <c r="F9" s="384"/>
    </row>
    <row r="10" spans="1:7" hidden="1">
      <c r="A10" s="121">
        <v>4</v>
      </c>
      <c r="B10" s="457" t="s">
        <v>120</v>
      </c>
      <c r="C10" s="457"/>
      <c r="D10" s="457"/>
      <c r="E10" s="384"/>
      <c r="F10" s="384"/>
    </row>
    <row r="11" spans="1:7" hidden="1">
      <c r="A11" s="121"/>
      <c r="B11" s="120"/>
      <c r="C11" s="237"/>
      <c r="D11" s="119"/>
      <c r="E11" s="384"/>
      <c r="F11" s="384"/>
    </row>
    <row r="12" spans="1:7" hidden="1">
      <c r="A12" s="121">
        <v>5</v>
      </c>
      <c r="B12" s="457" t="s">
        <v>121</v>
      </c>
      <c r="C12" s="457"/>
      <c r="D12" s="457"/>
      <c r="E12" s="384"/>
      <c r="F12" s="384"/>
    </row>
    <row r="13" spans="1:7" hidden="1">
      <c r="A13" s="121"/>
      <c r="B13" s="120"/>
      <c r="C13" s="237"/>
      <c r="D13" s="119"/>
      <c r="E13" s="384"/>
      <c r="F13" s="384"/>
    </row>
    <row r="14" spans="1:7" ht="27" hidden="1" customHeight="1">
      <c r="A14" s="121">
        <v>6</v>
      </c>
      <c r="B14" s="457" t="s">
        <v>122</v>
      </c>
      <c r="C14" s="457"/>
      <c r="D14" s="457"/>
      <c r="E14" s="384"/>
      <c r="F14" s="384"/>
    </row>
    <row r="15" spans="1:7" hidden="1">
      <c r="A15" s="121"/>
      <c r="B15" s="120"/>
      <c r="C15" s="237"/>
      <c r="D15" s="119"/>
      <c r="E15" s="384"/>
      <c r="F15" s="384"/>
    </row>
    <row r="16" spans="1:7" hidden="1">
      <c r="A16" s="121">
        <v>7</v>
      </c>
      <c r="B16" s="457" t="s">
        <v>123</v>
      </c>
      <c r="C16" s="457"/>
      <c r="D16" s="457"/>
      <c r="E16" s="384"/>
      <c r="F16" s="384"/>
    </row>
    <row r="17" spans="1:6" hidden="1">
      <c r="A17" s="121"/>
      <c r="B17" s="120"/>
      <c r="C17" s="237"/>
      <c r="D17" s="119"/>
      <c r="E17" s="384"/>
      <c r="F17" s="384"/>
    </row>
    <row r="18" spans="1:6" ht="27.75" hidden="1" customHeight="1">
      <c r="A18" s="121">
        <v>8</v>
      </c>
      <c r="B18" s="457" t="s">
        <v>74</v>
      </c>
      <c r="C18" s="457"/>
      <c r="D18" s="457"/>
      <c r="E18" s="384"/>
      <c r="F18" s="384"/>
    </row>
    <row r="19" spans="1:6" hidden="1">
      <c r="A19" s="133" t="s">
        <v>129</v>
      </c>
      <c r="B19" s="458" t="s">
        <v>159</v>
      </c>
      <c r="C19" s="458"/>
      <c r="D19" s="458"/>
      <c r="E19" s="384"/>
      <c r="F19" s="384"/>
    </row>
    <row r="20" spans="1:6" hidden="1">
      <c r="A20" s="121"/>
      <c r="B20" s="120"/>
      <c r="C20" s="237"/>
      <c r="D20" s="119"/>
      <c r="E20" s="384"/>
      <c r="F20" s="384"/>
    </row>
    <row r="21" spans="1:6" ht="15" hidden="1" customHeight="1">
      <c r="A21" s="121"/>
      <c r="B21" s="457" t="s">
        <v>75</v>
      </c>
      <c r="C21" s="457"/>
      <c r="D21" s="457"/>
      <c r="E21" s="384"/>
      <c r="F21" s="384"/>
    </row>
    <row r="22" spans="1:6" hidden="1">
      <c r="A22" s="121"/>
      <c r="B22" s="120"/>
      <c r="C22" s="237"/>
      <c r="D22" s="119"/>
      <c r="E22" s="384"/>
      <c r="F22" s="384"/>
    </row>
    <row r="23" spans="1:6" hidden="1">
      <c r="A23" s="121" t="s">
        <v>10</v>
      </c>
      <c r="B23" s="457" t="s">
        <v>96</v>
      </c>
      <c r="C23" s="457"/>
      <c r="D23" s="457"/>
      <c r="E23" s="384"/>
      <c r="F23" s="384"/>
    </row>
    <row r="24" spans="1:6" hidden="1">
      <c r="A24" s="121"/>
      <c r="B24" s="120"/>
      <c r="C24" s="237"/>
      <c r="D24" s="119"/>
      <c r="E24" s="384"/>
      <c r="F24" s="384"/>
    </row>
    <row r="25" spans="1:6" hidden="1">
      <c r="A25" s="121" t="s">
        <v>47</v>
      </c>
      <c r="B25" s="457" t="s">
        <v>44</v>
      </c>
      <c r="C25" s="457"/>
      <c r="D25" s="457"/>
      <c r="E25" s="384"/>
      <c r="F25" s="384"/>
    </row>
    <row r="26" spans="1:6" hidden="1">
      <c r="A26" s="121"/>
      <c r="B26" s="120"/>
      <c r="C26" s="237"/>
      <c r="D26" s="119"/>
      <c r="E26" s="384"/>
      <c r="F26" s="384"/>
    </row>
    <row r="27" spans="1:6" hidden="1">
      <c r="A27" s="121" t="s">
        <v>48</v>
      </c>
      <c r="B27" s="457" t="s">
        <v>163</v>
      </c>
      <c r="C27" s="457"/>
      <c r="D27" s="457"/>
      <c r="E27" s="384"/>
      <c r="F27" s="384"/>
    </row>
    <row r="28" spans="1:6" hidden="1">
      <c r="A28" s="121"/>
      <c r="B28" s="120"/>
      <c r="C28" s="237"/>
      <c r="D28" s="119"/>
      <c r="E28" s="384"/>
      <c r="F28" s="384"/>
    </row>
    <row r="29" spans="1:6" hidden="1">
      <c r="A29" s="121" t="s">
        <v>35</v>
      </c>
      <c r="B29" s="457" t="s">
        <v>98</v>
      </c>
      <c r="C29" s="457"/>
      <c r="D29" s="457"/>
      <c r="E29" s="384"/>
      <c r="F29" s="384"/>
    </row>
    <row r="30" spans="1:6" hidden="1">
      <c r="A30" s="121"/>
      <c r="B30" s="120"/>
      <c r="C30" s="237"/>
      <c r="D30" s="119"/>
      <c r="E30" s="384"/>
      <c r="F30" s="384"/>
    </row>
    <row r="31" spans="1:6" ht="27" hidden="1" customHeight="1">
      <c r="A31" s="121" t="s">
        <v>36</v>
      </c>
      <c r="B31" s="457" t="s">
        <v>45</v>
      </c>
      <c r="C31" s="457"/>
      <c r="D31" s="457"/>
      <c r="E31" s="384"/>
      <c r="F31" s="384"/>
    </row>
    <row r="32" spans="1:6" hidden="1">
      <c r="A32" s="121"/>
      <c r="B32" s="120"/>
      <c r="C32" s="237"/>
      <c r="D32" s="119"/>
      <c r="E32" s="384"/>
      <c r="F32" s="384"/>
    </row>
    <row r="33" spans="1:6" ht="27" hidden="1" customHeight="1">
      <c r="A33" s="121" t="s">
        <v>37</v>
      </c>
      <c r="B33" s="457" t="s">
        <v>53</v>
      </c>
      <c r="C33" s="457"/>
      <c r="D33" s="457"/>
      <c r="E33" s="384"/>
      <c r="F33" s="384"/>
    </row>
    <row r="34" spans="1:6" hidden="1">
      <c r="A34" s="121"/>
      <c r="B34" s="120"/>
      <c r="C34" s="237"/>
      <c r="D34" s="119"/>
      <c r="E34" s="384"/>
      <c r="F34" s="384"/>
    </row>
    <row r="35" spans="1:6" hidden="1">
      <c r="A35" s="121" t="s">
        <v>38</v>
      </c>
      <c r="B35" s="457" t="s">
        <v>99</v>
      </c>
      <c r="C35" s="457"/>
      <c r="D35" s="457"/>
      <c r="E35" s="384"/>
      <c r="F35" s="384"/>
    </row>
    <row r="36" spans="1:6" hidden="1">
      <c r="A36" s="121"/>
      <c r="B36" s="120"/>
      <c r="C36" s="237"/>
      <c r="D36" s="119"/>
      <c r="E36" s="384"/>
      <c r="F36" s="384"/>
    </row>
    <row r="37" spans="1:6" ht="29.25" hidden="1" customHeight="1">
      <c r="A37" s="121" t="s">
        <v>39</v>
      </c>
      <c r="B37" s="457" t="s">
        <v>546</v>
      </c>
      <c r="C37" s="457"/>
      <c r="D37" s="457"/>
      <c r="E37" s="384"/>
      <c r="F37" s="384"/>
    </row>
    <row r="38" spans="1:6" hidden="1">
      <c r="A38" s="121"/>
      <c r="B38" s="120"/>
      <c r="C38" s="237"/>
      <c r="D38" s="119"/>
      <c r="E38" s="384"/>
      <c r="F38" s="384"/>
    </row>
    <row r="39" spans="1:6" hidden="1">
      <c r="A39" s="121" t="s">
        <v>40</v>
      </c>
      <c r="B39" s="457" t="s">
        <v>547</v>
      </c>
      <c r="C39" s="457"/>
      <c r="D39" s="457"/>
      <c r="E39" s="384"/>
      <c r="F39" s="384"/>
    </row>
    <row r="40" spans="1:6" hidden="1">
      <c r="A40" s="121"/>
      <c r="B40" s="120"/>
      <c r="C40" s="237"/>
      <c r="D40" s="119"/>
      <c r="E40" s="384"/>
      <c r="F40" s="384"/>
    </row>
    <row r="41" spans="1:6" hidden="1">
      <c r="A41" s="121" t="s">
        <v>100</v>
      </c>
      <c r="B41" s="457" t="s">
        <v>548</v>
      </c>
      <c r="C41" s="457"/>
      <c r="D41" s="457"/>
      <c r="E41" s="384"/>
      <c r="F41" s="384"/>
    </row>
    <row r="42" spans="1:6" hidden="1">
      <c r="A42" s="121"/>
      <c r="B42" s="120"/>
      <c r="C42" s="237"/>
      <c r="D42" s="119"/>
      <c r="E42" s="384"/>
      <c r="F42" s="384"/>
    </row>
    <row r="43" spans="1:6" hidden="1">
      <c r="A43" s="121" t="s">
        <v>13</v>
      </c>
      <c r="B43" s="457" t="s">
        <v>59</v>
      </c>
      <c r="C43" s="457"/>
      <c r="D43" s="457"/>
      <c r="E43" s="384"/>
      <c r="F43" s="384"/>
    </row>
    <row r="44" spans="1:6" hidden="1">
      <c r="A44" s="121"/>
      <c r="B44" s="120"/>
      <c r="C44" s="237"/>
      <c r="D44" s="119"/>
      <c r="E44" s="384"/>
      <c r="F44" s="384"/>
    </row>
    <row r="45" spans="1:6" hidden="1">
      <c r="A45" s="121" t="s">
        <v>60</v>
      </c>
      <c r="B45" s="457" t="s">
        <v>61</v>
      </c>
      <c r="C45" s="457"/>
      <c r="D45" s="457"/>
      <c r="E45" s="384"/>
      <c r="F45" s="384"/>
    </row>
    <row r="46" spans="1:6" hidden="1">
      <c r="A46" s="121"/>
      <c r="B46" s="120"/>
      <c r="C46" s="237"/>
      <c r="D46" s="119"/>
      <c r="E46" s="384"/>
      <c r="F46" s="384"/>
    </row>
    <row r="47" spans="1:6" hidden="1">
      <c r="A47" s="121" t="s">
        <v>0</v>
      </c>
      <c r="B47" s="457" t="s">
        <v>62</v>
      </c>
      <c r="C47" s="457"/>
      <c r="D47" s="457"/>
      <c r="E47" s="384"/>
      <c r="F47" s="384"/>
    </row>
    <row r="48" spans="1:6" hidden="1">
      <c r="A48" s="121"/>
      <c r="B48" s="120"/>
      <c r="C48" s="237"/>
      <c r="D48" s="119"/>
      <c r="E48" s="384"/>
      <c r="F48" s="384"/>
    </row>
    <row r="49" spans="1:7" hidden="1">
      <c r="A49" s="121" t="s">
        <v>1</v>
      </c>
      <c r="B49" s="457" t="s">
        <v>63</v>
      </c>
      <c r="C49" s="457"/>
      <c r="D49" s="457"/>
      <c r="E49" s="384"/>
      <c r="F49" s="384"/>
    </row>
    <row r="50" spans="1:7" hidden="1">
      <c r="A50" s="121"/>
      <c r="B50" s="120"/>
      <c r="C50" s="237"/>
      <c r="D50" s="119"/>
      <c r="E50" s="384"/>
      <c r="F50" s="384"/>
    </row>
    <row r="51" spans="1:7" hidden="1">
      <c r="A51" s="121" t="s">
        <v>2</v>
      </c>
      <c r="B51" s="457" t="s">
        <v>64</v>
      </c>
      <c r="C51" s="457"/>
      <c r="D51" s="457"/>
      <c r="E51" s="384"/>
      <c r="F51" s="384"/>
    </row>
    <row r="52" spans="1:7" hidden="1">
      <c r="A52" s="121"/>
      <c r="B52" s="120"/>
      <c r="C52" s="237"/>
      <c r="D52" s="119"/>
      <c r="E52" s="384"/>
      <c r="F52" s="384"/>
    </row>
    <row r="53" spans="1:7" ht="27" hidden="1" customHeight="1">
      <c r="A53" s="121" t="s">
        <v>3</v>
      </c>
      <c r="B53" s="457" t="s">
        <v>65</v>
      </c>
      <c r="C53" s="457"/>
      <c r="D53" s="457"/>
      <c r="E53" s="384"/>
      <c r="F53" s="384"/>
    </row>
    <row r="54" spans="1:7" hidden="1">
      <c r="A54" s="121"/>
      <c r="B54" s="120"/>
      <c r="C54" s="237"/>
      <c r="D54" s="119"/>
      <c r="E54" s="384"/>
      <c r="F54" s="384"/>
    </row>
    <row r="55" spans="1:7" ht="13.5" hidden="1" customHeight="1">
      <c r="A55" s="121" t="s">
        <v>4</v>
      </c>
      <c r="B55" s="457" t="s">
        <v>66</v>
      </c>
      <c r="C55" s="457"/>
      <c r="D55" s="457"/>
      <c r="E55" s="384"/>
      <c r="F55" s="384"/>
    </row>
    <row r="56" spans="1:7" hidden="1">
      <c r="A56" s="121"/>
      <c r="B56" s="120"/>
      <c r="C56" s="237"/>
      <c r="D56" s="119"/>
      <c r="E56" s="384"/>
      <c r="F56" s="384"/>
    </row>
    <row r="57" spans="1:7" ht="14.25" hidden="1" customHeight="1">
      <c r="A57" s="121" t="s">
        <v>5</v>
      </c>
      <c r="B57" s="457" t="s">
        <v>78</v>
      </c>
      <c r="C57" s="457"/>
      <c r="D57" s="457"/>
      <c r="E57" s="384"/>
      <c r="F57" s="384"/>
    </row>
    <row r="58" spans="1:7" ht="14.25" customHeight="1">
      <c r="A58" s="454" t="s">
        <v>974</v>
      </c>
      <c r="B58" s="455"/>
      <c r="C58" s="455"/>
      <c r="D58" s="455"/>
      <c r="E58" s="455"/>
      <c r="F58" s="455"/>
      <c r="G58" s="456"/>
    </row>
    <row r="59" spans="1:7" s="153" customFormat="1" ht="21" customHeight="1">
      <c r="A59" s="155" t="s">
        <v>67</v>
      </c>
      <c r="B59" s="155" t="s">
        <v>68</v>
      </c>
      <c r="C59" s="155" t="s">
        <v>69</v>
      </c>
      <c r="D59" s="154" t="s">
        <v>70</v>
      </c>
      <c r="E59" s="154" t="s">
        <v>167</v>
      </c>
      <c r="F59" s="154" t="s">
        <v>168</v>
      </c>
    </row>
    <row r="60" spans="1:7">
      <c r="A60" s="238"/>
      <c r="B60" s="132"/>
      <c r="C60" s="131"/>
      <c r="D60" s="130"/>
      <c r="E60" s="384"/>
      <c r="F60" s="384"/>
    </row>
    <row r="61" spans="1:7">
      <c r="A61" s="146" t="s">
        <v>129</v>
      </c>
      <c r="B61" s="132" t="s">
        <v>150</v>
      </c>
      <c r="C61" s="131"/>
      <c r="D61" s="130" t="s">
        <v>124</v>
      </c>
      <c r="E61" s="384"/>
      <c r="F61" s="384"/>
    </row>
    <row r="62" spans="1:7">
      <c r="A62" s="146"/>
      <c r="B62" s="132"/>
      <c r="C62" s="131"/>
      <c r="D62" s="130"/>
      <c r="E62" s="384"/>
      <c r="F62" s="384"/>
    </row>
    <row r="63" spans="1:7" s="111" customFormat="1" ht="104">
      <c r="A63" s="143">
        <v>1</v>
      </c>
      <c r="B63" s="141" t="s">
        <v>553</v>
      </c>
      <c r="C63" s="109"/>
      <c r="D63" s="110"/>
      <c r="E63" s="385"/>
      <c r="F63" s="385"/>
    </row>
    <row r="64" spans="1:7">
      <c r="A64" s="121"/>
      <c r="B64" s="120"/>
      <c r="C64" s="237"/>
      <c r="D64" s="119"/>
      <c r="E64" s="384"/>
      <c r="F64" s="384"/>
    </row>
    <row r="65" spans="1:6" s="111" customFormat="1" ht="26">
      <c r="A65" s="143">
        <v>1.1000000000000001</v>
      </c>
      <c r="B65" s="141" t="s">
        <v>153</v>
      </c>
      <c r="C65" s="109" t="s">
        <v>128</v>
      </c>
      <c r="D65" s="142">
        <v>19</v>
      </c>
      <c r="E65" s="386"/>
      <c r="F65" s="385"/>
    </row>
    <row r="66" spans="1:6">
      <c r="A66" s="121"/>
      <c r="B66" s="120"/>
      <c r="C66" s="237"/>
      <c r="D66" s="237"/>
      <c r="E66" s="384"/>
      <c r="F66" s="384"/>
    </row>
    <row r="67" spans="1:6" s="111" customFormat="1" ht="26">
      <c r="A67" s="143">
        <f>A65+0.1</f>
        <v>1.2000000000000002</v>
      </c>
      <c r="B67" s="141" t="s">
        <v>148</v>
      </c>
      <c r="C67" s="109" t="s">
        <v>128</v>
      </c>
      <c r="D67" s="142" t="s">
        <v>214</v>
      </c>
      <c r="E67" s="386"/>
      <c r="F67" s="385"/>
    </row>
    <row r="68" spans="1:6">
      <c r="A68" s="121"/>
      <c r="B68" s="120"/>
      <c r="C68" s="237"/>
      <c r="D68" s="237"/>
      <c r="E68" s="384"/>
      <c r="F68" s="384"/>
    </row>
    <row r="69" spans="1:6" s="111" customFormat="1" ht="26">
      <c r="A69" s="143">
        <f>A67+0.1</f>
        <v>1.3000000000000003</v>
      </c>
      <c r="B69" s="141" t="s">
        <v>151</v>
      </c>
      <c r="C69" s="109" t="s">
        <v>128</v>
      </c>
      <c r="D69" s="142">
        <v>19</v>
      </c>
      <c r="E69" s="386"/>
      <c r="F69" s="385"/>
    </row>
    <row r="70" spans="1:6">
      <c r="A70" s="121"/>
      <c r="B70" s="120"/>
      <c r="C70" s="237"/>
      <c r="D70" s="237"/>
      <c r="E70" s="384"/>
      <c r="F70" s="384"/>
    </row>
    <row r="71" spans="1:6" s="111" customFormat="1" ht="26">
      <c r="A71" s="143">
        <f>A69+0.1</f>
        <v>1.4000000000000004</v>
      </c>
      <c r="B71" s="141" t="s">
        <v>154</v>
      </c>
      <c r="C71" s="109" t="s">
        <v>128</v>
      </c>
      <c r="D71" s="142">
        <v>132</v>
      </c>
      <c r="E71" s="386"/>
      <c r="F71" s="385"/>
    </row>
    <row r="72" spans="1:6" s="111" customFormat="1">
      <c r="A72" s="143"/>
      <c r="B72" s="141"/>
      <c r="C72" s="109"/>
      <c r="D72" s="142"/>
      <c r="E72" s="386"/>
      <c r="F72" s="385"/>
    </row>
    <row r="73" spans="1:6" ht="30.5" customHeight="1">
      <c r="A73" s="238">
        <v>2</v>
      </c>
      <c r="B73" s="120" t="s">
        <v>91</v>
      </c>
      <c r="C73" s="131"/>
      <c r="D73" s="237"/>
      <c r="E73" s="384"/>
      <c r="F73" s="384"/>
    </row>
    <row r="74" spans="1:6">
      <c r="A74" s="121"/>
      <c r="B74" s="120"/>
      <c r="C74" s="237"/>
      <c r="D74" s="237"/>
      <c r="E74" s="384"/>
      <c r="F74" s="384"/>
    </row>
    <row r="75" spans="1:6">
      <c r="A75" s="238">
        <v>2.1</v>
      </c>
      <c r="B75" s="132" t="s">
        <v>155</v>
      </c>
      <c r="C75" s="131" t="s">
        <v>72</v>
      </c>
      <c r="D75" s="237" t="s">
        <v>214</v>
      </c>
      <c r="E75" s="384"/>
      <c r="F75" s="385"/>
    </row>
    <row r="76" spans="1:6">
      <c r="A76" s="238"/>
      <c r="B76" s="120"/>
      <c r="C76" s="131"/>
      <c r="D76" s="237"/>
      <c r="E76" s="384"/>
      <c r="F76" s="384"/>
    </row>
    <row r="77" spans="1:6">
      <c r="A77" s="238">
        <v>2.2000000000000002</v>
      </c>
      <c r="B77" s="120" t="s">
        <v>156</v>
      </c>
      <c r="C77" s="131"/>
      <c r="D77" s="237"/>
      <c r="E77" s="384"/>
      <c r="F77" s="384"/>
    </row>
    <row r="78" spans="1:6">
      <c r="A78" s="238"/>
      <c r="B78" s="120" t="s">
        <v>157</v>
      </c>
      <c r="C78" s="131" t="s">
        <v>72</v>
      </c>
      <c r="D78" s="237" t="s">
        <v>214</v>
      </c>
      <c r="E78" s="384"/>
      <c r="F78" s="385"/>
    </row>
    <row r="79" spans="1:6">
      <c r="A79" s="121"/>
      <c r="B79" s="120"/>
      <c r="C79" s="237"/>
      <c r="D79" s="237"/>
      <c r="E79" s="384"/>
      <c r="F79" s="384"/>
    </row>
    <row r="80" spans="1:6" ht="93.5" customHeight="1">
      <c r="A80" s="238">
        <v>3</v>
      </c>
      <c r="B80" s="120" t="s">
        <v>549</v>
      </c>
      <c r="C80" s="131" t="s">
        <v>72</v>
      </c>
      <c r="D80" s="237" t="s">
        <v>214</v>
      </c>
      <c r="E80" s="384"/>
      <c r="F80" s="385"/>
    </row>
    <row r="81" spans="1:6">
      <c r="A81" s="121"/>
      <c r="B81" s="120"/>
      <c r="C81" s="237"/>
      <c r="D81" s="237"/>
      <c r="E81" s="384"/>
      <c r="F81" s="384"/>
    </row>
    <row r="82" spans="1:6" ht="120" customHeight="1">
      <c r="A82" s="238">
        <v>4</v>
      </c>
      <c r="B82" s="120" t="s">
        <v>550</v>
      </c>
      <c r="C82" s="131"/>
      <c r="D82" s="237"/>
      <c r="E82" s="384"/>
      <c r="F82" s="384"/>
    </row>
    <row r="83" spans="1:6">
      <c r="A83" s="121"/>
      <c r="B83" s="120"/>
      <c r="C83" s="237"/>
      <c r="D83" s="237"/>
      <c r="E83" s="384"/>
      <c r="F83" s="384"/>
    </row>
    <row r="84" spans="1:6" ht="17.25" customHeight="1">
      <c r="A84" s="238">
        <v>4.0999999999999996</v>
      </c>
      <c r="B84" s="120" t="s">
        <v>132</v>
      </c>
      <c r="C84" s="131" t="s">
        <v>71</v>
      </c>
      <c r="D84" s="237">
        <v>48</v>
      </c>
      <c r="E84" s="384"/>
      <c r="F84" s="385"/>
    </row>
    <row r="85" spans="1:6" ht="14.25" customHeight="1">
      <c r="A85" s="238">
        <v>4.2</v>
      </c>
      <c r="B85" s="120" t="s">
        <v>160</v>
      </c>
      <c r="C85" s="131" t="s">
        <v>71</v>
      </c>
      <c r="D85" s="237">
        <f>95-D84</f>
        <v>47</v>
      </c>
      <c r="E85" s="384"/>
      <c r="F85" s="385"/>
    </row>
    <row r="86" spans="1:6">
      <c r="A86" s="121"/>
      <c r="B86" s="120"/>
      <c r="C86" s="237"/>
      <c r="D86" s="237"/>
      <c r="E86" s="384"/>
      <c r="F86" s="384"/>
    </row>
    <row r="87" spans="1:6" ht="96.5" customHeight="1">
      <c r="A87" s="238">
        <v>5</v>
      </c>
      <c r="B87" s="120" t="s">
        <v>551</v>
      </c>
      <c r="C87" s="131"/>
      <c r="D87" s="237"/>
      <c r="E87" s="384"/>
      <c r="F87" s="384"/>
    </row>
    <row r="88" spans="1:6">
      <c r="A88" s="238"/>
      <c r="B88" s="120"/>
      <c r="C88" s="131"/>
      <c r="D88" s="237"/>
      <c r="E88" s="384"/>
      <c r="F88" s="384"/>
    </row>
    <row r="89" spans="1:6">
      <c r="A89" s="238">
        <v>5.0999999999999996</v>
      </c>
      <c r="B89" s="120" t="s">
        <v>133</v>
      </c>
      <c r="C89" s="131" t="s">
        <v>71</v>
      </c>
      <c r="D89" s="237">
        <v>26</v>
      </c>
      <c r="E89" s="384"/>
      <c r="F89" s="385"/>
    </row>
    <row r="90" spans="1:6" ht="14.25" customHeight="1">
      <c r="A90" s="238">
        <v>5.2</v>
      </c>
      <c r="B90" s="120" t="s">
        <v>149</v>
      </c>
      <c r="C90" s="131" t="s">
        <v>71</v>
      </c>
      <c r="D90" s="237">
        <f>140-D89</f>
        <v>114</v>
      </c>
      <c r="E90" s="384"/>
      <c r="F90" s="385"/>
    </row>
    <row r="91" spans="1:6">
      <c r="A91" s="121"/>
      <c r="B91" s="120"/>
      <c r="C91" s="237"/>
      <c r="D91" s="119"/>
      <c r="E91" s="384"/>
      <c r="F91" s="384"/>
    </row>
    <row r="92" spans="1:6" s="126" customFormat="1" ht="21" customHeight="1">
      <c r="A92" s="136"/>
      <c r="B92" s="135" t="s">
        <v>43</v>
      </c>
      <c r="C92" s="128"/>
      <c r="D92" s="134"/>
      <c r="E92" s="387"/>
      <c r="F92" s="388"/>
    </row>
    <row r="93" spans="1:6">
      <c r="A93" s="133" t="s">
        <v>130</v>
      </c>
      <c r="B93" s="132" t="s">
        <v>87</v>
      </c>
      <c r="C93" s="237"/>
      <c r="D93" s="119"/>
      <c r="E93" s="384"/>
      <c r="F93" s="384"/>
    </row>
    <row r="94" spans="1:6">
      <c r="A94" s="121"/>
      <c r="B94" s="120"/>
      <c r="C94" s="237"/>
      <c r="D94" s="119"/>
      <c r="E94" s="384"/>
      <c r="F94" s="384"/>
    </row>
    <row r="95" spans="1:6">
      <c r="A95" s="121"/>
      <c r="B95" s="457" t="s">
        <v>88</v>
      </c>
      <c r="C95" s="457"/>
      <c r="D95" s="457"/>
      <c r="E95" s="384"/>
      <c r="F95" s="384"/>
    </row>
    <row r="96" spans="1:6">
      <c r="A96" s="121"/>
      <c r="B96" s="120"/>
      <c r="C96" s="237"/>
      <c r="D96" s="119"/>
      <c r="E96" s="384"/>
      <c r="F96" s="384"/>
    </row>
    <row r="97" spans="1:6">
      <c r="A97" s="121" t="s">
        <v>10</v>
      </c>
      <c r="B97" s="457" t="s">
        <v>57</v>
      </c>
      <c r="C97" s="457"/>
      <c r="D97" s="457"/>
      <c r="E97" s="384"/>
      <c r="F97" s="384"/>
    </row>
    <row r="98" spans="1:6">
      <c r="A98" s="121"/>
      <c r="B98" s="120"/>
      <c r="C98" s="237"/>
      <c r="D98" s="119"/>
      <c r="E98" s="384"/>
      <c r="F98" s="384"/>
    </row>
    <row r="99" spans="1:6">
      <c r="A99" s="121" t="s">
        <v>47</v>
      </c>
      <c r="B99" s="457" t="s">
        <v>101</v>
      </c>
      <c r="C99" s="457"/>
      <c r="D99" s="457"/>
      <c r="E99" s="384"/>
      <c r="F99" s="384"/>
    </row>
    <row r="100" spans="1:6">
      <c r="A100" s="121"/>
      <c r="B100" s="120"/>
      <c r="C100" s="237"/>
      <c r="D100" s="119"/>
      <c r="E100" s="384"/>
      <c r="F100" s="384"/>
    </row>
    <row r="101" spans="1:6">
      <c r="A101" s="121" t="s">
        <v>48</v>
      </c>
      <c r="B101" s="457" t="s">
        <v>6</v>
      </c>
      <c r="C101" s="457"/>
      <c r="D101" s="457"/>
      <c r="E101" s="384"/>
      <c r="F101" s="384"/>
    </row>
    <row r="102" spans="1:6">
      <c r="A102" s="121"/>
      <c r="B102" s="120"/>
      <c r="C102" s="237"/>
      <c r="D102" s="119"/>
      <c r="E102" s="384"/>
      <c r="F102" s="384"/>
    </row>
    <row r="103" spans="1:6" ht="13.5" customHeight="1">
      <c r="A103" s="121" t="s">
        <v>35</v>
      </c>
      <c r="B103" s="457" t="s">
        <v>7</v>
      </c>
      <c r="C103" s="457"/>
      <c r="D103" s="457"/>
      <c r="E103" s="384"/>
      <c r="F103" s="384"/>
    </row>
    <row r="104" spans="1:6">
      <c r="A104" s="121"/>
      <c r="B104" s="120"/>
      <c r="C104" s="237"/>
      <c r="D104" s="119"/>
      <c r="E104" s="384"/>
      <c r="F104" s="384"/>
    </row>
    <row r="105" spans="1:6">
      <c r="A105" s="121" t="s">
        <v>36</v>
      </c>
      <c r="B105" s="457" t="s">
        <v>8</v>
      </c>
      <c r="C105" s="457"/>
      <c r="D105" s="457"/>
      <c r="E105" s="384"/>
      <c r="F105" s="384"/>
    </row>
    <row r="106" spans="1:6">
      <c r="A106" s="121"/>
      <c r="B106" s="120"/>
      <c r="C106" s="237"/>
      <c r="D106" s="119"/>
      <c r="E106" s="384"/>
      <c r="F106" s="384"/>
    </row>
    <row r="107" spans="1:6">
      <c r="A107" s="121" t="s">
        <v>37</v>
      </c>
      <c r="B107" s="457" t="s">
        <v>102</v>
      </c>
      <c r="C107" s="457"/>
      <c r="D107" s="457"/>
      <c r="E107" s="384"/>
      <c r="F107" s="384"/>
    </row>
    <row r="108" spans="1:6">
      <c r="A108" s="121"/>
      <c r="B108" s="120"/>
      <c r="C108" s="237"/>
      <c r="D108" s="119"/>
      <c r="E108" s="384"/>
      <c r="F108" s="384"/>
    </row>
    <row r="109" spans="1:6">
      <c r="A109" s="121" t="s">
        <v>38</v>
      </c>
      <c r="B109" s="457" t="s">
        <v>103</v>
      </c>
      <c r="C109" s="457"/>
      <c r="D109" s="457"/>
      <c r="E109" s="384"/>
      <c r="F109" s="384"/>
    </row>
    <row r="110" spans="1:6">
      <c r="A110" s="121" t="s">
        <v>104</v>
      </c>
      <c r="B110" s="120"/>
      <c r="C110" s="237"/>
      <c r="D110" s="119"/>
      <c r="E110" s="384"/>
      <c r="F110" s="384"/>
    </row>
    <row r="111" spans="1:6">
      <c r="A111" s="121" t="s">
        <v>39</v>
      </c>
      <c r="B111" s="457" t="s">
        <v>79</v>
      </c>
      <c r="C111" s="457"/>
      <c r="D111" s="457"/>
      <c r="E111" s="384"/>
      <c r="F111" s="384"/>
    </row>
    <row r="112" spans="1:6">
      <c r="A112" s="121"/>
      <c r="B112" s="120"/>
      <c r="C112" s="237"/>
      <c r="D112" s="119"/>
      <c r="E112" s="384"/>
      <c r="F112" s="384"/>
    </row>
    <row r="113" spans="1:6">
      <c r="A113" s="121" t="s">
        <v>40</v>
      </c>
      <c r="B113" s="457" t="s">
        <v>80</v>
      </c>
      <c r="C113" s="457"/>
      <c r="D113" s="457"/>
      <c r="E113" s="384"/>
      <c r="F113" s="384"/>
    </row>
    <row r="114" spans="1:6">
      <c r="A114" s="121"/>
      <c r="B114" s="120"/>
      <c r="C114" s="237"/>
      <c r="D114" s="119"/>
      <c r="E114" s="384"/>
      <c r="F114" s="384"/>
    </row>
    <row r="115" spans="1:6">
      <c r="A115" s="121" t="s">
        <v>100</v>
      </c>
      <c r="B115" s="457" t="s">
        <v>142</v>
      </c>
      <c r="C115" s="457"/>
      <c r="D115" s="457"/>
      <c r="E115" s="384"/>
      <c r="F115" s="384"/>
    </row>
    <row r="116" spans="1:6">
      <c r="A116" s="146" t="s">
        <v>130</v>
      </c>
      <c r="B116" s="132" t="s">
        <v>87</v>
      </c>
      <c r="C116" s="131"/>
      <c r="D116" s="130"/>
      <c r="E116" s="384"/>
      <c r="F116" s="384"/>
    </row>
    <row r="117" spans="1:6">
      <c r="A117" s="238"/>
      <c r="B117" s="145"/>
      <c r="C117" s="131"/>
      <c r="D117" s="130"/>
      <c r="E117" s="384"/>
      <c r="F117" s="384"/>
    </row>
    <row r="118" spans="1:6" ht="69" customHeight="1">
      <c r="A118" s="238">
        <v>1</v>
      </c>
      <c r="B118" s="120" t="s">
        <v>14</v>
      </c>
      <c r="C118" s="131"/>
      <c r="D118" s="130"/>
      <c r="E118" s="384"/>
      <c r="F118" s="384"/>
    </row>
    <row r="119" spans="1:6">
      <c r="A119" s="238"/>
      <c r="B119" s="120" t="s">
        <v>166</v>
      </c>
      <c r="C119" s="131"/>
      <c r="D119" s="130"/>
      <c r="E119" s="384"/>
      <c r="F119" s="384"/>
    </row>
    <row r="120" spans="1:6">
      <c r="A120" s="121">
        <f>A118+0.01</f>
        <v>1.01</v>
      </c>
      <c r="B120" s="120" t="s">
        <v>894</v>
      </c>
      <c r="C120" s="131" t="s">
        <v>126</v>
      </c>
      <c r="D120" s="130">
        <v>150</v>
      </c>
      <c r="E120" s="384"/>
      <c r="F120" s="385"/>
    </row>
    <row r="121" spans="1:6">
      <c r="A121" s="121">
        <f t="shared" ref="A121" si="0">A120+0.01</f>
        <v>1.02</v>
      </c>
      <c r="B121" s="120" t="s">
        <v>81</v>
      </c>
      <c r="C121" s="131" t="s">
        <v>126</v>
      </c>
      <c r="D121" s="130" t="s">
        <v>214</v>
      </c>
      <c r="E121" s="384"/>
      <c r="F121" s="385"/>
    </row>
    <row r="122" spans="1:6">
      <c r="A122" s="152">
        <v>1.03</v>
      </c>
      <c r="B122" s="120" t="s">
        <v>580</v>
      </c>
      <c r="C122" s="131" t="s">
        <v>126</v>
      </c>
      <c r="D122" s="130" t="s">
        <v>214</v>
      </c>
      <c r="E122" s="384"/>
      <c r="F122" s="384"/>
    </row>
    <row r="123" spans="1:6">
      <c r="A123" s="152"/>
      <c r="B123" s="120"/>
      <c r="C123" s="131"/>
      <c r="D123" s="130"/>
      <c r="E123" s="384"/>
      <c r="F123" s="384"/>
    </row>
    <row r="124" spans="1:6" ht="54.5" customHeight="1">
      <c r="A124" s="238">
        <f>A118+1</f>
        <v>2</v>
      </c>
      <c r="B124" s="120" t="s">
        <v>106</v>
      </c>
      <c r="C124" s="131"/>
      <c r="D124" s="130"/>
      <c r="E124" s="384"/>
      <c r="F124" s="384"/>
    </row>
    <row r="125" spans="1:6">
      <c r="A125" s="238"/>
      <c r="B125" s="145"/>
      <c r="C125" s="131"/>
      <c r="D125" s="130"/>
      <c r="E125" s="384"/>
      <c r="F125" s="384"/>
    </row>
    <row r="126" spans="1:6">
      <c r="A126" s="121">
        <f>A124+0.01</f>
        <v>2.0099999999999998</v>
      </c>
      <c r="B126" s="120" t="s">
        <v>894</v>
      </c>
      <c r="C126" s="131" t="s">
        <v>42</v>
      </c>
      <c r="D126" s="130">
        <v>8</v>
      </c>
      <c r="E126" s="384"/>
      <c r="F126" s="385"/>
    </row>
    <row r="127" spans="1:6">
      <c r="A127" s="121">
        <f t="shared" ref="A127:A128" si="1">A126+0.01</f>
        <v>2.0199999999999996</v>
      </c>
      <c r="B127" s="120" t="s">
        <v>81</v>
      </c>
      <c r="C127" s="131" t="s">
        <v>42</v>
      </c>
      <c r="D127" s="130" t="s">
        <v>214</v>
      </c>
      <c r="E127" s="384"/>
      <c r="F127" s="385"/>
    </row>
    <row r="128" spans="1:6">
      <c r="A128" s="121">
        <f t="shared" si="1"/>
        <v>2.0299999999999994</v>
      </c>
      <c r="B128" s="120" t="s">
        <v>580</v>
      </c>
      <c r="C128" s="131" t="s">
        <v>42</v>
      </c>
      <c r="D128" s="130" t="s">
        <v>214</v>
      </c>
      <c r="E128" s="384"/>
      <c r="F128" s="384"/>
    </row>
    <row r="129" spans="1:6">
      <c r="A129" s="238"/>
      <c r="B129" s="145"/>
      <c r="C129" s="131"/>
      <c r="D129" s="130"/>
      <c r="E129" s="384"/>
      <c r="F129" s="384"/>
    </row>
    <row r="130" spans="1:6" s="126" customFormat="1" ht="20.25" customHeight="1">
      <c r="A130" s="128"/>
      <c r="B130" s="129" t="s">
        <v>26</v>
      </c>
      <c r="C130" s="128"/>
      <c r="D130" s="127"/>
      <c r="E130" s="387"/>
      <c r="F130" s="388"/>
    </row>
    <row r="131" spans="1:6">
      <c r="A131" s="133" t="s">
        <v>25</v>
      </c>
      <c r="B131" s="132" t="s">
        <v>27</v>
      </c>
      <c r="C131" s="237"/>
      <c r="D131" s="119"/>
      <c r="E131" s="384"/>
      <c r="F131" s="384"/>
    </row>
    <row r="132" spans="1:6">
      <c r="A132" s="133"/>
      <c r="B132" s="120"/>
      <c r="C132" s="237"/>
      <c r="D132" s="119"/>
      <c r="E132" s="384"/>
      <c r="F132" s="384"/>
    </row>
    <row r="133" spans="1:6">
      <c r="A133" s="121"/>
      <c r="B133" s="457" t="s">
        <v>77</v>
      </c>
      <c r="C133" s="457"/>
      <c r="D133" s="457"/>
      <c r="E133" s="384"/>
      <c r="F133" s="384"/>
    </row>
    <row r="134" spans="1:6">
      <c r="A134" s="121"/>
      <c r="B134" s="120"/>
      <c r="C134" s="237"/>
      <c r="D134" s="119"/>
      <c r="E134" s="384"/>
      <c r="F134" s="384"/>
    </row>
    <row r="135" spans="1:6">
      <c r="A135" s="121" t="s">
        <v>10</v>
      </c>
      <c r="B135" s="457" t="s">
        <v>107</v>
      </c>
      <c r="C135" s="457"/>
      <c r="D135" s="457"/>
      <c r="E135" s="384"/>
      <c r="F135" s="384"/>
    </row>
    <row r="136" spans="1:6" s="151" customFormat="1">
      <c r="A136" s="121"/>
      <c r="B136" s="120"/>
      <c r="C136" s="237"/>
      <c r="D136" s="119"/>
      <c r="E136" s="389"/>
      <c r="F136" s="389"/>
    </row>
    <row r="137" spans="1:6">
      <c r="A137" s="121" t="s">
        <v>47</v>
      </c>
      <c r="B137" s="457" t="s">
        <v>108</v>
      </c>
      <c r="C137" s="457"/>
      <c r="D137" s="457"/>
      <c r="E137" s="384"/>
      <c r="F137" s="384"/>
    </row>
    <row r="138" spans="1:6">
      <c r="A138" s="121"/>
      <c r="B138" s="120"/>
      <c r="C138" s="237"/>
      <c r="D138" s="119"/>
      <c r="E138" s="384"/>
      <c r="F138" s="384"/>
    </row>
    <row r="139" spans="1:6">
      <c r="A139" s="121" t="s">
        <v>48</v>
      </c>
      <c r="B139" s="457" t="s">
        <v>109</v>
      </c>
      <c r="C139" s="457"/>
      <c r="D139" s="457"/>
      <c r="E139" s="384"/>
      <c r="F139" s="384"/>
    </row>
    <row r="140" spans="1:6">
      <c r="A140" s="121"/>
      <c r="B140" s="120"/>
      <c r="C140" s="237"/>
      <c r="D140" s="119"/>
      <c r="E140" s="384"/>
      <c r="F140" s="384"/>
    </row>
    <row r="141" spans="1:6">
      <c r="A141" s="121" t="s">
        <v>35</v>
      </c>
      <c r="B141" s="457" t="s">
        <v>110</v>
      </c>
      <c r="C141" s="457"/>
      <c r="D141" s="457"/>
      <c r="E141" s="384"/>
      <c r="F141" s="384"/>
    </row>
    <row r="142" spans="1:6">
      <c r="A142" s="121"/>
      <c r="B142" s="120"/>
      <c r="C142" s="237"/>
      <c r="D142" s="119"/>
      <c r="E142" s="384"/>
      <c r="F142" s="384"/>
    </row>
    <row r="143" spans="1:6" ht="27" customHeight="1">
      <c r="A143" s="121"/>
      <c r="B143" s="457" t="s">
        <v>94</v>
      </c>
      <c r="C143" s="457"/>
      <c r="D143" s="457"/>
      <c r="E143" s="384"/>
      <c r="F143" s="384"/>
    </row>
    <row r="144" spans="1:6">
      <c r="A144" s="121"/>
      <c r="B144" s="120"/>
      <c r="C144" s="237"/>
      <c r="D144" s="119"/>
      <c r="E144" s="384"/>
      <c r="F144" s="384"/>
    </row>
    <row r="145" spans="1:6" ht="40.5" customHeight="1">
      <c r="A145" s="121"/>
      <c r="B145" s="457" t="s">
        <v>134</v>
      </c>
      <c r="C145" s="457"/>
      <c r="D145" s="457"/>
      <c r="E145" s="384"/>
      <c r="F145" s="384"/>
    </row>
    <row r="146" spans="1:6">
      <c r="A146" s="121"/>
      <c r="B146" s="120"/>
      <c r="C146" s="237"/>
      <c r="D146" s="119"/>
      <c r="E146" s="384"/>
      <c r="F146" s="384"/>
    </row>
    <row r="147" spans="1:6">
      <c r="A147" s="121" t="s">
        <v>36</v>
      </c>
      <c r="B147" s="457" t="s">
        <v>56</v>
      </c>
      <c r="C147" s="457"/>
      <c r="D147" s="457"/>
      <c r="E147" s="384"/>
      <c r="F147" s="384"/>
    </row>
    <row r="148" spans="1:6">
      <c r="A148" s="121"/>
      <c r="B148" s="120"/>
      <c r="C148" s="237"/>
      <c r="D148" s="119"/>
      <c r="E148" s="384"/>
      <c r="F148" s="384"/>
    </row>
    <row r="149" spans="1:6" ht="27.75" customHeight="1">
      <c r="A149" s="121" t="s">
        <v>37</v>
      </c>
      <c r="B149" s="457" t="s">
        <v>89</v>
      </c>
      <c r="C149" s="457"/>
      <c r="D149" s="457"/>
      <c r="E149" s="384"/>
      <c r="F149" s="384"/>
    </row>
    <row r="150" spans="1:6">
      <c r="A150" s="121"/>
      <c r="B150" s="120"/>
      <c r="C150" s="237"/>
      <c r="D150" s="119"/>
      <c r="E150" s="384"/>
      <c r="F150" s="384"/>
    </row>
    <row r="151" spans="1:6" ht="27" customHeight="1">
      <c r="A151" s="121" t="s">
        <v>38</v>
      </c>
      <c r="B151" s="457" t="s">
        <v>90</v>
      </c>
      <c r="C151" s="457"/>
      <c r="D151" s="457"/>
      <c r="E151" s="384"/>
      <c r="F151" s="384"/>
    </row>
    <row r="152" spans="1:6">
      <c r="A152" s="121"/>
      <c r="B152" s="120"/>
      <c r="C152" s="237"/>
      <c r="D152" s="119"/>
      <c r="E152" s="384"/>
      <c r="F152" s="384"/>
    </row>
    <row r="153" spans="1:6">
      <c r="A153" s="121" t="s">
        <v>39</v>
      </c>
      <c r="B153" s="457" t="s">
        <v>158</v>
      </c>
      <c r="C153" s="457"/>
      <c r="D153" s="457"/>
      <c r="E153" s="384"/>
      <c r="F153" s="384"/>
    </row>
    <row r="154" spans="1:6">
      <c r="A154" s="121"/>
      <c r="B154" s="120"/>
      <c r="C154" s="237"/>
      <c r="D154" s="119"/>
      <c r="E154" s="384"/>
      <c r="F154" s="384"/>
    </row>
    <row r="155" spans="1:6" ht="28.5" customHeight="1">
      <c r="A155" s="121" t="s">
        <v>40</v>
      </c>
      <c r="B155" s="457" t="s">
        <v>135</v>
      </c>
      <c r="C155" s="457"/>
      <c r="D155" s="457"/>
      <c r="E155" s="384"/>
      <c r="F155" s="384"/>
    </row>
    <row r="156" spans="1:6">
      <c r="A156" s="121"/>
      <c r="B156" s="120"/>
      <c r="C156" s="237"/>
      <c r="D156" s="119"/>
      <c r="E156" s="384"/>
      <c r="F156" s="384"/>
    </row>
    <row r="157" spans="1:6" ht="15" customHeight="1">
      <c r="A157" s="121" t="s">
        <v>100</v>
      </c>
      <c r="B157" s="457" t="s">
        <v>136</v>
      </c>
      <c r="C157" s="457"/>
      <c r="D157" s="457"/>
      <c r="E157" s="384"/>
      <c r="F157" s="384"/>
    </row>
    <row r="158" spans="1:6">
      <c r="A158" s="121"/>
      <c r="B158" s="120"/>
      <c r="C158" s="237"/>
      <c r="D158" s="119"/>
      <c r="E158" s="384"/>
      <c r="F158" s="384"/>
    </row>
    <row r="159" spans="1:6">
      <c r="A159" s="121" t="s">
        <v>13</v>
      </c>
      <c r="B159" s="457" t="s">
        <v>105</v>
      </c>
      <c r="C159" s="457"/>
      <c r="D159" s="457"/>
      <c r="E159" s="384"/>
      <c r="F159" s="384"/>
    </row>
    <row r="160" spans="1:6">
      <c r="A160" s="121"/>
      <c r="B160" s="120"/>
      <c r="C160" s="237"/>
      <c r="D160" s="119"/>
      <c r="E160" s="384"/>
      <c r="F160" s="384"/>
    </row>
    <row r="161" spans="1:6">
      <c r="A161" s="121" t="s">
        <v>60</v>
      </c>
      <c r="B161" s="457" t="s">
        <v>137</v>
      </c>
      <c r="C161" s="457"/>
      <c r="D161" s="457"/>
      <c r="E161" s="384"/>
      <c r="F161" s="384"/>
    </row>
    <row r="162" spans="1:6">
      <c r="A162" s="133" t="s">
        <v>25</v>
      </c>
      <c r="B162" s="132" t="s">
        <v>52</v>
      </c>
      <c r="C162" s="237"/>
      <c r="D162" s="119"/>
      <c r="E162" s="384"/>
      <c r="F162" s="384"/>
    </row>
    <row r="163" spans="1:6">
      <c r="A163" s="238"/>
      <c r="B163" s="120"/>
      <c r="C163" s="131"/>
      <c r="D163" s="130"/>
      <c r="E163" s="384"/>
      <c r="F163" s="384"/>
    </row>
    <row r="164" spans="1:6" ht="39">
      <c r="A164" s="238">
        <v>1</v>
      </c>
      <c r="B164" s="120" t="s">
        <v>55</v>
      </c>
      <c r="C164" s="131"/>
      <c r="D164" s="130"/>
      <c r="E164" s="384"/>
      <c r="F164" s="384"/>
    </row>
    <row r="165" spans="1:6">
      <c r="A165" s="238"/>
      <c r="B165" s="120"/>
      <c r="C165" s="131"/>
      <c r="D165" s="130"/>
      <c r="E165" s="384"/>
      <c r="F165" s="384"/>
    </row>
    <row r="166" spans="1:6">
      <c r="A166" s="121">
        <v>1.1000000000000001</v>
      </c>
      <c r="B166" s="120" t="s">
        <v>9</v>
      </c>
      <c r="C166" s="131" t="s">
        <v>126</v>
      </c>
      <c r="D166" s="130" t="s">
        <v>214</v>
      </c>
      <c r="E166" s="384"/>
      <c r="F166" s="385"/>
    </row>
    <row r="167" spans="1:6">
      <c r="A167" s="121">
        <v>1.2</v>
      </c>
      <c r="B167" s="120" t="s">
        <v>164</v>
      </c>
      <c r="C167" s="131" t="s">
        <v>126</v>
      </c>
      <c r="D167" s="130">
        <v>40</v>
      </c>
      <c r="E167" s="384"/>
      <c r="F167" s="385"/>
    </row>
    <row r="168" spans="1:6">
      <c r="A168" s="238"/>
      <c r="B168" s="120"/>
      <c r="C168" s="131"/>
      <c r="D168" s="130"/>
      <c r="E168" s="384"/>
      <c r="F168" s="384"/>
    </row>
    <row r="169" spans="1:6">
      <c r="A169" s="238"/>
      <c r="B169" s="120"/>
      <c r="C169" s="131"/>
      <c r="D169" s="131"/>
      <c r="E169" s="384"/>
      <c r="F169" s="384"/>
    </row>
    <row r="170" spans="1:6" s="126" customFormat="1" ht="18.75" customHeight="1">
      <c r="A170" s="128"/>
      <c r="B170" s="129" t="s">
        <v>43</v>
      </c>
      <c r="C170" s="128"/>
      <c r="D170" s="127"/>
      <c r="E170" s="387"/>
      <c r="F170" s="388"/>
    </row>
    <row r="171" spans="1:6">
      <c r="A171" s="238"/>
      <c r="B171" s="120"/>
      <c r="C171" s="131"/>
      <c r="D171" s="130"/>
      <c r="E171" s="390"/>
      <c r="F171" s="390"/>
    </row>
    <row r="172" spans="1:6">
      <c r="A172" s="146" t="s">
        <v>592</v>
      </c>
      <c r="B172" s="132" t="s">
        <v>895</v>
      </c>
      <c r="C172" s="131"/>
      <c r="D172" s="130"/>
      <c r="E172" s="390"/>
      <c r="F172" s="390"/>
    </row>
    <row r="173" spans="1:6">
      <c r="A173" s="238"/>
      <c r="B173" s="120"/>
      <c r="C173" s="131"/>
      <c r="D173" s="130"/>
      <c r="E173" s="390"/>
      <c r="F173" s="390"/>
    </row>
    <row r="174" spans="1:6" ht="26">
      <c r="A174" s="238">
        <v>1</v>
      </c>
      <c r="B174" s="120" t="s">
        <v>896</v>
      </c>
      <c r="C174" s="131" t="s">
        <v>897</v>
      </c>
      <c r="D174" s="130">
        <v>1</v>
      </c>
      <c r="E174" s="390"/>
      <c r="F174" s="390"/>
    </row>
    <row r="175" spans="1:6">
      <c r="A175" s="238"/>
      <c r="B175" s="120"/>
      <c r="C175" s="131"/>
      <c r="D175" s="130"/>
      <c r="E175" s="390"/>
      <c r="F175" s="390"/>
    </row>
    <row r="176" spans="1:6" ht="26">
      <c r="A176" s="238">
        <v>2</v>
      </c>
      <c r="B176" s="120" t="s">
        <v>898</v>
      </c>
      <c r="C176" s="131" t="s">
        <v>897</v>
      </c>
      <c r="D176" s="130">
        <v>1</v>
      </c>
      <c r="E176" s="390"/>
      <c r="F176" s="390"/>
    </row>
    <row r="177" spans="1:6">
      <c r="A177" s="238"/>
      <c r="B177" s="120"/>
      <c r="C177" s="131"/>
      <c r="D177" s="130"/>
      <c r="E177" s="390"/>
      <c r="F177" s="390"/>
    </row>
    <row r="178" spans="1:6" ht="26">
      <c r="A178" s="238">
        <v>3</v>
      </c>
      <c r="B178" s="120" t="s">
        <v>899</v>
      </c>
      <c r="C178" s="131" t="s">
        <v>897</v>
      </c>
      <c r="D178" s="130">
        <v>1</v>
      </c>
      <c r="E178" s="390"/>
      <c r="F178" s="390"/>
    </row>
    <row r="179" spans="1:6">
      <c r="A179" s="238"/>
      <c r="B179" s="120"/>
      <c r="C179" s="131"/>
      <c r="D179" s="130"/>
      <c r="E179" s="390"/>
      <c r="F179" s="390"/>
    </row>
    <row r="180" spans="1:6">
      <c r="A180" s="238"/>
      <c r="B180" s="120"/>
      <c r="C180" s="131"/>
      <c r="D180" s="130"/>
      <c r="E180" s="390"/>
      <c r="F180" s="390"/>
    </row>
    <row r="181" spans="1:6">
      <c r="A181" s="146" t="s">
        <v>593</v>
      </c>
      <c r="B181" s="132" t="s">
        <v>34</v>
      </c>
      <c r="C181" s="147"/>
      <c r="D181" s="130"/>
      <c r="E181" s="390"/>
      <c r="F181" s="390"/>
    </row>
    <row r="182" spans="1:6">
      <c r="A182" s="238"/>
      <c r="B182" s="145"/>
      <c r="C182" s="147"/>
      <c r="D182" s="130"/>
      <c r="E182" s="390"/>
      <c r="F182" s="390"/>
    </row>
    <row r="183" spans="1:6" ht="66" customHeight="1">
      <c r="A183" s="238"/>
      <c r="B183" s="120" t="s">
        <v>97</v>
      </c>
      <c r="C183" s="131"/>
      <c r="D183" s="130"/>
      <c r="E183" s="390"/>
      <c r="F183" s="390"/>
    </row>
    <row r="184" spans="1:6">
      <c r="A184" s="238"/>
      <c r="B184" s="120"/>
      <c r="C184" s="131"/>
      <c r="D184" s="130"/>
      <c r="E184" s="390"/>
      <c r="F184" s="390"/>
    </row>
    <row r="185" spans="1:6" s="150" customFormat="1">
      <c r="A185" s="238">
        <v>1</v>
      </c>
      <c r="B185" s="149" t="s">
        <v>900</v>
      </c>
      <c r="C185" s="148"/>
      <c r="D185" s="130"/>
      <c r="E185" s="391"/>
      <c r="F185" s="392"/>
    </row>
    <row r="186" spans="1:6" s="150" customFormat="1">
      <c r="A186" s="238"/>
      <c r="B186" s="145"/>
      <c r="C186" s="147"/>
      <c r="D186" s="130"/>
      <c r="E186" s="393"/>
      <c r="F186" s="393"/>
    </row>
    <row r="187" spans="1:6" s="150" customFormat="1" ht="39">
      <c r="A187" s="238"/>
      <c r="B187" s="120" t="s">
        <v>901</v>
      </c>
      <c r="C187" s="131" t="s">
        <v>42</v>
      </c>
      <c r="D187" s="130">
        <v>1</v>
      </c>
      <c r="E187" s="144"/>
      <c r="F187" s="144"/>
    </row>
    <row r="188" spans="1:6" s="150" customFormat="1">
      <c r="A188" s="238"/>
      <c r="B188" s="120"/>
      <c r="C188" s="131"/>
      <c r="D188" s="130"/>
      <c r="E188" s="144"/>
      <c r="F188" s="144"/>
    </row>
    <row r="189" spans="1:6" s="150" customFormat="1" ht="39">
      <c r="A189" s="238"/>
      <c r="B189" s="120" t="s">
        <v>902</v>
      </c>
      <c r="C189" s="131" t="s">
        <v>42</v>
      </c>
      <c r="D189" s="130">
        <v>1</v>
      </c>
      <c r="E189" s="144"/>
      <c r="F189" s="144"/>
    </row>
    <row r="190" spans="1:6" s="150" customFormat="1">
      <c r="A190" s="238"/>
      <c r="B190" s="120"/>
      <c r="C190" s="131"/>
      <c r="D190" s="130"/>
      <c r="E190" s="144"/>
      <c r="F190" s="144"/>
    </row>
    <row r="191" spans="1:6" s="150" customFormat="1">
      <c r="A191" s="238"/>
      <c r="B191" s="120"/>
      <c r="C191" s="131"/>
      <c r="D191" s="130"/>
      <c r="E191" s="144"/>
      <c r="F191" s="393"/>
    </row>
    <row r="192" spans="1:6" s="150" customFormat="1">
      <c r="A192" s="238">
        <v>2</v>
      </c>
      <c r="B192" s="149" t="s">
        <v>903</v>
      </c>
      <c r="C192" s="148"/>
      <c r="D192" s="130"/>
      <c r="E192" s="144"/>
      <c r="F192" s="392"/>
    </row>
    <row r="193" spans="1:6" s="150" customFormat="1">
      <c r="A193" s="238"/>
      <c r="B193" s="145"/>
      <c r="C193" s="147"/>
      <c r="D193" s="130"/>
      <c r="E193" s="144"/>
      <c r="F193" s="393"/>
    </row>
    <row r="194" spans="1:6" s="150" customFormat="1" ht="39">
      <c r="A194" s="238"/>
      <c r="B194" s="120" t="s">
        <v>904</v>
      </c>
      <c r="C194" s="131" t="s">
        <v>42</v>
      </c>
      <c r="D194" s="130">
        <v>1</v>
      </c>
      <c r="E194" s="144"/>
      <c r="F194" s="144"/>
    </row>
    <row r="195" spans="1:6" s="150" customFormat="1">
      <c r="A195" s="238"/>
      <c r="B195" s="120"/>
      <c r="C195" s="131"/>
      <c r="D195" s="130"/>
      <c r="E195" s="144"/>
      <c r="F195" s="393"/>
    </row>
    <row r="196" spans="1:6" s="150" customFormat="1">
      <c r="A196" s="238">
        <v>3</v>
      </c>
      <c r="B196" s="149" t="s">
        <v>905</v>
      </c>
      <c r="C196" s="148"/>
      <c r="D196" s="130"/>
      <c r="E196" s="144"/>
      <c r="F196" s="392"/>
    </row>
    <row r="197" spans="1:6" s="150" customFormat="1">
      <c r="A197" s="238"/>
      <c r="B197" s="145"/>
      <c r="C197" s="147"/>
      <c r="D197" s="130"/>
      <c r="E197" s="144"/>
      <c r="F197" s="393"/>
    </row>
    <row r="198" spans="1:6" s="150" customFormat="1" ht="55.25" customHeight="1">
      <c r="A198" s="238"/>
      <c r="B198" s="120" t="s">
        <v>906</v>
      </c>
      <c r="C198" s="131" t="s">
        <v>42</v>
      </c>
      <c r="D198" s="130">
        <v>1</v>
      </c>
      <c r="E198" s="144"/>
      <c r="F198" s="144"/>
    </row>
    <row r="199" spans="1:6" s="150" customFormat="1">
      <c r="A199" s="238"/>
      <c r="B199" s="120"/>
      <c r="C199" s="131"/>
      <c r="D199" s="130"/>
      <c r="E199" s="144"/>
      <c r="F199" s="393"/>
    </row>
    <row r="200" spans="1:6">
      <c r="A200" s="238">
        <v>4</v>
      </c>
      <c r="B200" s="149" t="s">
        <v>907</v>
      </c>
      <c r="C200" s="148"/>
      <c r="D200" s="130"/>
      <c r="E200" s="131"/>
      <c r="F200" s="394"/>
    </row>
    <row r="201" spans="1:6">
      <c r="A201" s="238"/>
      <c r="B201" s="145"/>
      <c r="C201" s="147"/>
      <c r="D201" s="130"/>
      <c r="E201" s="131"/>
      <c r="F201" s="238"/>
    </row>
    <row r="202" spans="1:6" ht="39">
      <c r="A202" s="238"/>
      <c r="B202" s="120" t="s">
        <v>908</v>
      </c>
      <c r="C202" s="131" t="s">
        <v>42</v>
      </c>
      <c r="D202" s="130">
        <v>1</v>
      </c>
      <c r="E202" s="131"/>
      <c r="F202" s="144"/>
    </row>
    <row r="203" spans="1:6">
      <c r="A203" s="238"/>
      <c r="B203" s="120"/>
      <c r="C203" s="131"/>
      <c r="D203" s="130"/>
      <c r="E203" s="131"/>
      <c r="F203" s="144"/>
    </row>
    <row r="204" spans="1:6">
      <c r="A204" s="238"/>
      <c r="B204" s="120"/>
      <c r="C204" s="131"/>
      <c r="D204" s="130"/>
      <c r="E204" s="384"/>
      <c r="F204" s="384"/>
    </row>
    <row r="205" spans="1:6" ht="17.25" customHeight="1">
      <c r="A205" s="136"/>
      <c r="B205" s="135" t="s">
        <v>43</v>
      </c>
      <c r="C205" s="128"/>
      <c r="D205" s="134"/>
      <c r="E205" s="395"/>
      <c r="F205" s="396"/>
    </row>
    <row r="206" spans="1:6" ht="29" customHeight="1">
      <c r="A206" s="133" t="s">
        <v>593</v>
      </c>
      <c r="B206" s="458" t="s">
        <v>582</v>
      </c>
      <c r="C206" s="458"/>
      <c r="D206" s="458"/>
      <c r="E206" s="384"/>
      <c r="F206" s="384"/>
    </row>
    <row r="207" spans="1:6">
      <c r="A207" s="121"/>
      <c r="B207" s="132"/>
      <c r="C207" s="237"/>
      <c r="D207" s="119"/>
      <c r="E207" s="384"/>
      <c r="F207" s="384"/>
    </row>
    <row r="208" spans="1:6">
      <c r="A208" s="121"/>
      <c r="B208" s="457" t="s">
        <v>84</v>
      </c>
      <c r="C208" s="457"/>
      <c r="D208" s="457"/>
      <c r="E208" s="384"/>
      <c r="F208" s="384"/>
    </row>
    <row r="209" spans="1:6">
      <c r="A209" s="121" t="s">
        <v>131</v>
      </c>
      <c r="B209" s="120"/>
      <c r="C209" s="237"/>
      <c r="D209" s="119"/>
      <c r="E209" s="384"/>
      <c r="F209" s="384"/>
    </row>
    <row r="210" spans="1:6">
      <c r="A210" s="121" t="s">
        <v>10</v>
      </c>
      <c r="B210" s="457" t="s">
        <v>28</v>
      </c>
      <c r="C210" s="457"/>
      <c r="D210" s="457"/>
      <c r="E210" s="384"/>
      <c r="F210" s="384"/>
    </row>
    <row r="211" spans="1:6">
      <c r="A211" s="121"/>
      <c r="B211" s="120"/>
      <c r="C211" s="237"/>
      <c r="D211" s="119"/>
      <c r="E211" s="384"/>
      <c r="F211" s="384"/>
    </row>
    <row r="212" spans="1:6">
      <c r="A212" s="121" t="s">
        <v>47</v>
      </c>
      <c r="B212" s="457" t="s">
        <v>29</v>
      </c>
      <c r="C212" s="457"/>
      <c r="D212" s="457"/>
      <c r="E212" s="384"/>
      <c r="F212" s="384"/>
    </row>
    <row r="213" spans="1:6">
      <c r="A213" s="121"/>
      <c r="B213" s="120"/>
      <c r="C213" s="237"/>
      <c r="D213" s="119"/>
      <c r="E213" s="384"/>
      <c r="F213" s="384"/>
    </row>
    <row r="214" spans="1:6">
      <c r="A214" s="121" t="s">
        <v>48</v>
      </c>
      <c r="B214" s="457" t="s">
        <v>30</v>
      </c>
      <c r="C214" s="457"/>
      <c r="D214" s="457"/>
      <c r="E214" s="384"/>
      <c r="F214" s="384"/>
    </row>
    <row r="215" spans="1:6">
      <c r="A215" s="121"/>
      <c r="B215" s="120"/>
      <c r="C215" s="237"/>
      <c r="D215" s="119"/>
      <c r="E215" s="384"/>
      <c r="F215" s="384"/>
    </row>
    <row r="216" spans="1:6">
      <c r="A216" s="121" t="s">
        <v>35</v>
      </c>
      <c r="B216" s="457" t="s">
        <v>85</v>
      </c>
      <c r="C216" s="457"/>
      <c r="D216" s="457"/>
      <c r="E216" s="384"/>
      <c r="F216" s="384"/>
    </row>
    <row r="217" spans="1:6">
      <c r="A217" s="121"/>
      <c r="B217" s="120"/>
      <c r="C217" s="237"/>
      <c r="D217" s="119"/>
      <c r="E217" s="384"/>
      <c r="F217" s="384"/>
    </row>
    <row r="218" spans="1:6">
      <c r="A218" s="121" t="s">
        <v>36</v>
      </c>
      <c r="B218" s="457" t="s">
        <v>113</v>
      </c>
      <c r="C218" s="457"/>
      <c r="D218" s="457"/>
      <c r="E218" s="384"/>
      <c r="F218" s="384"/>
    </row>
    <row r="219" spans="1:6">
      <c r="A219" s="121"/>
      <c r="B219" s="120"/>
      <c r="C219" s="237"/>
      <c r="D219" s="119"/>
      <c r="E219" s="384"/>
      <c r="F219" s="384"/>
    </row>
    <row r="220" spans="1:6">
      <c r="A220" s="121" t="s">
        <v>37</v>
      </c>
      <c r="B220" s="457" t="s">
        <v>114</v>
      </c>
      <c r="C220" s="457"/>
      <c r="D220" s="457"/>
      <c r="E220" s="384"/>
      <c r="F220" s="384"/>
    </row>
    <row r="221" spans="1:6">
      <c r="A221" s="121"/>
      <c r="B221" s="120"/>
      <c r="C221" s="237"/>
      <c r="D221" s="119"/>
      <c r="E221" s="384"/>
      <c r="F221" s="384"/>
    </row>
    <row r="222" spans="1:6">
      <c r="A222" s="121" t="s">
        <v>38</v>
      </c>
      <c r="B222" s="457" t="s">
        <v>82</v>
      </c>
      <c r="C222" s="457"/>
      <c r="D222" s="457"/>
      <c r="E222" s="384"/>
      <c r="F222" s="384"/>
    </row>
    <row r="223" spans="1:6">
      <c r="A223" s="121"/>
      <c r="B223" s="120"/>
      <c r="C223" s="237"/>
      <c r="D223" s="119"/>
      <c r="E223" s="384"/>
      <c r="F223" s="384"/>
    </row>
    <row r="224" spans="1:6">
      <c r="A224" s="121" t="s">
        <v>39</v>
      </c>
      <c r="B224" s="457" t="s">
        <v>115</v>
      </c>
      <c r="C224" s="457"/>
      <c r="D224" s="457"/>
      <c r="E224" s="384"/>
      <c r="F224" s="384"/>
    </row>
    <row r="225" spans="1:6">
      <c r="A225" s="121"/>
      <c r="B225" s="120"/>
      <c r="C225" s="237"/>
      <c r="D225" s="119"/>
      <c r="E225" s="384"/>
      <c r="F225" s="384"/>
    </row>
    <row r="226" spans="1:6" ht="39.5" customHeight="1">
      <c r="A226" s="146"/>
      <c r="B226" s="132" t="s">
        <v>583</v>
      </c>
      <c r="C226" s="131"/>
      <c r="D226" s="130"/>
      <c r="E226" s="384"/>
      <c r="F226" s="384"/>
    </row>
    <row r="227" spans="1:6">
      <c r="A227" s="238"/>
      <c r="B227" s="145"/>
      <c r="C227" s="131"/>
      <c r="D227" s="130"/>
      <c r="E227" s="384"/>
      <c r="F227" s="384"/>
    </row>
    <row r="228" spans="1:6" ht="41" customHeight="1">
      <c r="A228" s="238">
        <v>1</v>
      </c>
      <c r="B228" s="120" t="s">
        <v>16</v>
      </c>
      <c r="C228" s="131"/>
      <c r="D228" s="130"/>
      <c r="E228" s="384"/>
      <c r="F228" s="384"/>
    </row>
    <row r="229" spans="1:6">
      <c r="A229" s="238"/>
      <c r="B229" s="145"/>
      <c r="C229" s="131"/>
      <c r="D229" s="130"/>
      <c r="E229" s="384"/>
      <c r="F229" s="384"/>
    </row>
    <row r="230" spans="1:6">
      <c r="A230" s="121">
        <f>A228+0.1</f>
        <v>1.1000000000000001</v>
      </c>
      <c r="B230" s="120" t="s">
        <v>116</v>
      </c>
      <c r="C230" s="131" t="s">
        <v>126</v>
      </c>
      <c r="D230" s="130">
        <v>30</v>
      </c>
      <c r="E230" s="237"/>
      <c r="F230" s="144"/>
    </row>
    <row r="231" spans="1:6">
      <c r="A231" s="121">
        <f t="shared" ref="A231" si="2">A230+0.1</f>
        <v>1.2000000000000002</v>
      </c>
      <c r="B231" s="120" t="s">
        <v>86</v>
      </c>
      <c r="C231" s="131" t="s">
        <v>126</v>
      </c>
      <c r="D231" s="130">
        <v>40</v>
      </c>
      <c r="E231" s="237"/>
      <c r="F231" s="144"/>
    </row>
    <row r="232" spans="1:6">
      <c r="A232" s="238"/>
      <c r="B232" s="145"/>
      <c r="C232" s="131"/>
      <c r="D232" s="130"/>
      <c r="E232" s="384"/>
      <c r="F232" s="384"/>
    </row>
    <row r="233" spans="1:6" ht="40.25" customHeight="1">
      <c r="A233" s="238">
        <v>2</v>
      </c>
      <c r="B233" s="120" t="s">
        <v>17</v>
      </c>
      <c r="C233" s="131"/>
      <c r="D233" s="130"/>
      <c r="E233" s="384"/>
      <c r="F233" s="384"/>
    </row>
    <row r="234" spans="1:6">
      <c r="A234" s="238"/>
      <c r="B234" s="145"/>
      <c r="C234" s="131"/>
      <c r="D234" s="130"/>
      <c r="E234" s="384"/>
      <c r="F234" s="384"/>
    </row>
    <row r="235" spans="1:6">
      <c r="A235" s="121">
        <v>2.1</v>
      </c>
      <c r="B235" s="120" t="s">
        <v>95</v>
      </c>
      <c r="C235" s="131" t="s">
        <v>126</v>
      </c>
      <c r="D235" s="130">
        <v>10</v>
      </c>
      <c r="E235" s="384"/>
      <c r="F235" s="144"/>
    </row>
    <row r="236" spans="1:6">
      <c r="A236" s="121">
        <f t="shared" ref="A236" si="3">A235+0.1</f>
        <v>2.2000000000000002</v>
      </c>
      <c r="B236" s="120" t="s">
        <v>147</v>
      </c>
      <c r="C236" s="131" t="s">
        <v>126</v>
      </c>
      <c r="D236" s="130">
        <v>15</v>
      </c>
      <c r="E236" s="384"/>
      <c r="F236" s="144"/>
    </row>
    <row r="237" spans="1:6" ht="10.5" customHeight="1">
      <c r="A237" s="238"/>
      <c r="B237" s="145"/>
      <c r="C237" s="131"/>
      <c r="D237" s="130"/>
      <c r="E237" s="384"/>
      <c r="F237" s="384"/>
    </row>
    <row r="238" spans="1:6" ht="17.25" customHeight="1">
      <c r="A238" s="136"/>
      <c r="B238" s="135" t="s">
        <v>43</v>
      </c>
      <c r="C238" s="128"/>
      <c r="D238" s="134"/>
      <c r="E238" s="395"/>
      <c r="F238" s="396"/>
    </row>
    <row r="239" spans="1:6">
      <c r="A239" s="133" t="s">
        <v>594</v>
      </c>
      <c r="B239" s="132" t="s">
        <v>584</v>
      </c>
      <c r="C239" s="237"/>
      <c r="D239" s="119"/>
      <c r="E239" s="384"/>
      <c r="F239" s="384"/>
    </row>
    <row r="240" spans="1:6">
      <c r="A240" s="121"/>
      <c r="B240" s="120"/>
      <c r="C240" s="237"/>
      <c r="D240" s="119"/>
      <c r="E240" s="384"/>
      <c r="F240" s="384"/>
    </row>
    <row r="241" spans="1:6">
      <c r="A241" s="121" t="s">
        <v>10</v>
      </c>
      <c r="B241" s="457" t="s">
        <v>22</v>
      </c>
      <c r="C241" s="457"/>
      <c r="D241" s="457"/>
      <c r="E241" s="384"/>
      <c r="F241" s="384"/>
    </row>
    <row r="242" spans="1:6">
      <c r="A242" s="121"/>
      <c r="B242" s="120"/>
      <c r="C242" s="237"/>
      <c r="D242" s="119"/>
      <c r="E242" s="384"/>
      <c r="F242" s="384"/>
    </row>
    <row r="243" spans="1:6">
      <c r="A243" s="121" t="s">
        <v>19</v>
      </c>
      <c r="B243" s="457" t="s">
        <v>111</v>
      </c>
      <c r="C243" s="457"/>
      <c r="D243" s="457"/>
      <c r="E243" s="384"/>
      <c r="F243" s="384"/>
    </row>
    <row r="244" spans="1:6">
      <c r="A244" s="121"/>
      <c r="B244" s="120"/>
      <c r="C244" s="237"/>
      <c r="D244" s="119"/>
      <c r="E244" s="384"/>
      <c r="F244" s="384"/>
    </row>
    <row r="245" spans="1:6">
      <c r="A245" s="121" t="s">
        <v>19</v>
      </c>
      <c r="B245" s="457" t="s">
        <v>23</v>
      </c>
      <c r="C245" s="457"/>
      <c r="D245" s="457"/>
      <c r="E245" s="384"/>
      <c r="F245" s="384"/>
    </row>
    <row r="246" spans="1:6">
      <c r="A246" s="121"/>
      <c r="B246" s="120"/>
      <c r="C246" s="237"/>
      <c r="D246" s="119"/>
      <c r="E246" s="384"/>
      <c r="F246" s="384"/>
    </row>
    <row r="247" spans="1:6">
      <c r="A247" s="121" t="s">
        <v>19</v>
      </c>
      <c r="B247" s="457" t="s">
        <v>112</v>
      </c>
      <c r="C247" s="457"/>
      <c r="D247" s="457"/>
      <c r="E247" s="384"/>
      <c r="F247" s="384"/>
    </row>
    <row r="248" spans="1:6">
      <c r="A248" s="121"/>
      <c r="B248" s="120"/>
      <c r="C248" s="237"/>
      <c r="D248" s="119"/>
      <c r="E248" s="397"/>
      <c r="F248" s="397"/>
    </row>
    <row r="249" spans="1:6">
      <c r="A249" s="121" t="s">
        <v>19</v>
      </c>
      <c r="B249" s="457" t="s">
        <v>49</v>
      </c>
      <c r="C249" s="457"/>
      <c r="D249" s="457"/>
      <c r="E249" s="384"/>
      <c r="F249" s="384"/>
    </row>
    <row r="250" spans="1:6">
      <c r="A250" s="121"/>
      <c r="B250" s="120"/>
      <c r="C250" s="237"/>
      <c r="D250" s="119"/>
      <c r="E250" s="397"/>
      <c r="F250" s="397"/>
    </row>
    <row r="251" spans="1:6">
      <c r="A251" s="121" t="s">
        <v>19</v>
      </c>
      <c r="B251" s="457" t="s">
        <v>24</v>
      </c>
      <c r="C251" s="457"/>
      <c r="D251" s="457"/>
      <c r="E251" s="397"/>
      <c r="F251" s="397"/>
    </row>
    <row r="252" spans="1:6">
      <c r="A252" s="121"/>
      <c r="B252" s="120"/>
      <c r="C252" s="237"/>
      <c r="D252" s="119"/>
      <c r="E252" s="397"/>
      <c r="F252" s="397"/>
    </row>
    <row r="253" spans="1:6">
      <c r="A253" s="121" t="s">
        <v>47</v>
      </c>
      <c r="B253" s="457" t="s">
        <v>50</v>
      </c>
      <c r="C253" s="457"/>
      <c r="D253" s="457"/>
      <c r="E253" s="384"/>
      <c r="F253" s="384"/>
    </row>
    <row r="254" spans="1:6">
      <c r="A254" s="121"/>
      <c r="B254" s="120"/>
      <c r="C254" s="237"/>
      <c r="D254" s="119"/>
      <c r="E254" s="397"/>
      <c r="F254" s="397"/>
    </row>
    <row r="255" spans="1:6">
      <c r="A255" s="121" t="s">
        <v>48</v>
      </c>
      <c r="B255" s="457" t="s">
        <v>51</v>
      </c>
      <c r="C255" s="457"/>
      <c r="D255" s="457"/>
      <c r="E255" s="384"/>
      <c r="F255" s="384"/>
    </row>
    <row r="256" spans="1:6">
      <c r="A256" s="121"/>
      <c r="B256" s="120"/>
      <c r="C256" s="237"/>
      <c r="D256" s="119"/>
      <c r="E256" s="397"/>
      <c r="F256" s="397"/>
    </row>
    <row r="257" spans="1:6">
      <c r="A257" s="121" t="s">
        <v>35</v>
      </c>
      <c r="B257" s="457" t="s">
        <v>54</v>
      </c>
      <c r="C257" s="457"/>
      <c r="D257" s="457"/>
      <c r="E257" s="397"/>
      <c r="F257" s="397"/>
    </row>
    <row r="258" spans="1:6">
      <c r="A258" s="133"/>
      <c r="B258" s="132" t="s">
        <v>584</v>
      </c>
      <c r="C258" s="237"/>
      <c r="D258" s="119"/>
      <c r="E258" s="397"/>
      <c r="F258" s="397"/>
    </row>
    <row r="259" spans="1:6">
      <c r="A259" s="121"/>
      <c r="B259" s="120"/>
      <c r="C259" s="237"/>
      <c r="D259" s="119"/>
      <c r="E259" s="397"/>
      <c r="F259" s="397"/>
    </row>
    <row r="260" spans="1:6">
      <c r="A260" s="121">
        <v>1</v>
      </c>
      <c r="B260" s="363" t="s">
        <v>585</v>
      </c>
      <c r="C260" s="237" t="s">
        <v>152</v>
      </c>
      <c r="D260" s="119">
        <v>20</v>
      </c>
      <c r="E260" s="384"/>
      <c r="F260" s="384"/>
    </row>
    <row r="261" spans="1:6">
      <c r="A261" s="121"/>
      <c r="B261" s="363"/>
      <c r="C261" s="237"/>
      <c r="D261" s="119"/>
      <c r="E261" s="384"/>
      <c r="F261" s="384"/>
    </row>
    <row r="262" spans="1:6">
      <c r="A262" s="121">
        <v>2</v>
      </c>
      <c r="B262" s="363" t="s">
        <v>586</v>
      </c>
      <c r="C262" s="237" t="s">
        <v>152</v>
      </c>
      <c r="D262" s="119">
        <v>55</v>
      </c>
      <c r="E262" s="397"/>
      <c r="F262" s="397"/>
    </row>
    <row r="263" spans="1:6">
      <c r="A263" s="121"/>
      <c r="B263" s="363"/>
      <c r="C263" s="237"/>
      <c r="D263" s="119"/>
      <c r="E263" s="397"/>
      <c r="F263" s="397"/>
    </row>
    <row r="264" spans="1:6" ht="15.4" customHeight="1">
      <c r="A264" s="238">
        <v>3</v>
      </c>
      <c r="B264" s="363" t="s">
        <v>587</v>
      </c>
      <c r="C264" s="249" t="s">
        <v>152</v>
      </c>
      <c r="D264" s="139">
        <v>34</v>
      </c>
      <c r="E264" s="385"/>
      <c r="F264" s="385"/>
    </row>
    <row r="265" spans="1:6" ht="12.4" customHeight="1">
      <c r="A265" s="238"/>
      <c r="B265" s="363"/>
      <c r="C265" s="140"/>
      <c r="D265" s="139"/>
      <c r="E265" s="385"/>
      <c r="F265" s="385"/>
    </row>
    <row r="266" spans="1:6">
      <c r="A266" s="238">
        <v>4</v>
      </c>
      <c r="B266" s="363" t="s">
        <v>588</v>
      </c>
      <c r="C266" s="140" t="s">
        <v>152</v>
      </c>
      <c r="D266" s="139">
        <v>14</v>
      </c>
      <c r="E266" s="397"/>
      <c r="F266" s="397"/>
    </row>
    <row r="267" spans="1:6">
      <c r="A267" s="238"/>
      <c r="B267" s="363"/>
      <c r="C267" s="140"/>
      <c r="D267" s="139"/>
      <c r="E267" s="397"/>
      <c r="F267" s="397"/>
    </row>
    <row r="268" spans="1:6" ht="18.399999999999999" customHeight="1">
      <c r="A268" s="238">
        <v>5</v>
      </c>
      <c r="B268" s="363" t="s">
        <v>589</v>
      </c>
      <c r="C268" s="140" t="s">
        <v>152</v>
      </c>
      <c r="D268" s="139">
        <v>6</v>
      </c>
      <c r="E268" s="385"/>
      <c r="F268" s="385"/>
    </row>
    <row r="269" spans="1:6" ht="9" customHeight="1">
      <c r="A269" s="238"/>
      <c r="B269" s="363"/>
      <c r="C269" s="140"/>
      <c r="D269" s="139"/>
      <c r="E269" s="385"/>
      <c r="F269" s="385"/>
    </row>
    <row r="270" spans="1:6">
      <c r="A270" s="238">
        <v>6</v>
      </c>
      <c r="B270" s="363" t="s">
        <v>590</v>
      </c>
      <c r="C270" s="140" t="s">
        <v>152</v>
      </c>
      <c r="D270" s="139">
        <v>22</v>
      </c>
      <c r="E270" s="384"/>
      <c r="F270" s="384"/>
    </row>
    <row r="271" spans="1:6">
      <c r="A271" s="435"/>
      <c r="B271" s="434"/>
      <c r="C271" s="140"/>
      <c r="D271" s="139"/>
      <c r="E271" s="384"/>
      <c r="F271" s="384"/>
    </row>
    <row r="272" spans="1:6" ht="52">
      <c r="A272" s="435">
        <v>7</v>
      </c>
      <c r="B272" s="120" t="s">
        <v>973</v>
      </c>
      <c r="C272" s="140" t="s">
        <v>152</v>
      </c>
      <c r="D272" s="139">
        <v>2</v>
      </c>
      <c r="E272" s="384"/>
      <c r="F272" s="384"/>
    </row>
    <row r="273" spans="1:6">
      <c r="A273" s="136"/>
      <c r="B273" s="135" t="s">
        <v>26</v>
      </c>
      <c r="C273" s="138"/>
      <c r="D273" s="134"/>
      <c r="E273" s="395"/>
      <c r="F273" s="396"/>
    </row>
    <row r="274" spans="1:6">
      <c r="A274" s="136"/>
      <c r="B274" s="135"/>
      <c r="C274" s="138"/>
      <c r="D274" s="134"/>
      <c r="E274" s="395"/>
      <c r="F274" s="396"/>
    </row>
    <row r="275" spans="1:6">
      <c r="A275" s="133" t="s">
        <v>595</v>
      </c>
      <c r="B275" s="459" t="s">
        <v>18</v>
      </c>
      <c r="C275" s="459"/>
      <c r="D275" s="459"/>
      <c r="E275" s="384"/>
      <c r="F275" s="384"/>
    </row>
    <row r="276" spans="1:6">
      <c r="A276" s="121"/>
      <c r="B276" s="120"/>
      <c r="C276" s="237"/>
      <c r="D276" s="119"/>
      <c r="E276" s="384"/>
      <c r="F276" s="384"/>
    </row>
    <row r="277" spans="1:6" ht="27" customHeight="1">
      <c r="A277" s="121"/>
      <c r="B277" s="457" t="s">
        <v>138</v>
      </c>
      <c r="C277" s="457"/>
      <c r="D277" s="457"/>
      <c r="E277" s="384"/>
      <c r="F277" s="384"/>
    </row>
    <row r="278" spans="1:6">
      <c r="A278" s="121"/>
      <c r="B278" s="120"/>
      <c r="C278" s="237"/>
      <c r="D278" s="119"/>
      <c r="E278" s="384"/>
      <c r="F278" s="384"/>
    </row>
    <row r="279" spans="1:6">
      <c r="A279" s="121" t="s">
        <v>10</v>
      </c>
      <c r="B279" s="457" t="s">
        <v>139</v>
      </c>
      <c r="C279" s="457"/>
      <c r="D279" s="457"/>
      <c r="E279" s="384"/>
      <c r="F279" s="384"/>
    </row>
    <row r="280" spans="1:6">
      <c r="A280" s="121"/>
      <c r="B280" s="120"/>
      <c r="C280" s="237"/>
      <c r="D280" s="119"/>
      <c r="E280" s="384"/>
      <c r="F280" s="384"/>
    </row>
    <row r="281" spans="1:6" s="137" customFormat="1">
      <c r="A281" s="121" t="s">
        <v>47</v>
      </c>
      <c r="B281" s="457" t="s">
        <v>119</v>
      </c>
      <c r="C281" s="457"/>
      <c r="D281" s="457"/>
      <c r="E281" s="398"/>
      <c r="F281" s="399"/>
    </row>
    <row r="282" spans="1:6" s="137" customFormat="1">
      <c r="A282" s="121"/>
      <c r="B282" s="120"/>
      <c r="C282" s="237"/>
      <c r="D282" s="119"/>
      <c r="E282" s="398"/>
      <c r="F282" s="399"/>
    </row>
    <row r="283" spans="1:6">
      <c r="A283" s="121" t="s">
        <v>48</v>
      </c>
      <c r="B283" s="457" t="s">
        <v>33</v>
      </c>
      <c r="C283" s="457"/>
      <c r="D283" s="457"/>
      <c r="E283" s="384"/>
      <c r="F283" s="384"/>
    </row>
    <row r="284" spans="1:6">
      <c r="A284" s="121"/>
      <c r="B284" s="120"/>
      <c r="C284" s="237"/>
      <c r="D284" s="119"/>
      <c r="E284" s="384"/>
      <c r="F284" s="384"/>
    </row>
    <row r="285" spans="1:6">
      <c r="A285" s="121" t="s">
        <v>35</v>
      </c>
      <c r="B285" s="457" t="s">
        <v>11</v>
      </c>
      <c r="C285" s="457"/>
      <c r="D285" s="457"/>
      <c r="E285" s="384"/>
      <c r="F285" s="384"/>
    </row>
    <row r="286" spans="1:6">
      <c r="A286" s="121"/>
      <c r="B286" s="120"/>
      <c r="C286" s="237"/>
      <c r="D286" s="119"/>
      <c r="E286" s="384"/>
      <c r="F286" s="384"/>
    </row>
    <row r="287" spans="1:6" ht="16.25" customHeight="1">
      <c r="A287" s="121" t="s">
        <v>36</v>
      </c>
      <c r="B287" s="457" t="s">
        <v>12</v>
      </c>
      <c r="C287" s="457"/>
      <c r="D287" s="457"/>
      <c r="E287" s="384"/>
      <c r="F287" s="384"/>
    </row>
    <row r="288" spans="1:6">
      <c r="A288" s="121"/>
      <c r="B288" s="120"/>
      <c r="C288" s="237"/>
      <c r="D288" s="119"/>
      <c r="E288" s="384"/>
      <c r="F288" s="384"/>
    </row>
    <row r="289" spans="1:6" ht="27" customHeight="1">
      <c r="A289" s="121" t="s">
        <v>37</v>
      </c>
      <c r="B289" s="457" t="s">
        <v>76</v>
      </c>
      <c r="C289" s="457"/>
      <c r="D289" s="457"/>
      <c r="E289" s="384"/>
      <c r="F289" s="384"/>
    </row>
    <row r="290" spans="1:6">
      <c r="A290" s="121"/>
      <c r="B290" s="120"/>
      <c r="C290" s="237"/>
      <c r="D290" s="119"/>
      <c r="E290" s="384"/>
      <c r="F290" s="384"/>
    </row>
    <row r="291" spans="1:6">
      <c r="A291" s="121" t="s">
        <v>38</v>
      </c>
      <c r="B291" s="457" t="s">
        <v>140</v>
      </c>
      <c r="C291" s="457"/>
      <c r="D291" s="457"/>
      <c r="E291" s="384"/>
      <c r="F291" s="384"/>
    </row>
    <row r="292" spans="1:6">
      <c r="A292" s="121"/>
      <c r="B292" s="457"/>
      <c r="C292" s="457"/>
      <c r="D292" s="457"/>
      <c r="E292" s="384"/>
      <c r="F292" s="384"/>
    </row>
    <row r="293" spans="1:6">
      <c r="A293" s="121" t="s">
        <v>39</v>
      </c>
      <c r="B293" s="457" t="s">
        <v>141</v>
      </c>
      <c r="C293" s="457"/>
      <c r="D293" s="457"/>
      <c r="E293" s="384"/>
      <c r="F293" s="384"/>
    </row>
    <row r="294" spans="1:6" ht="13.5" customHeight="1">
      <c r="A294" s="133"/>
      <c r="B294" s="132" t="s">
        <v>18</v>
      </c>
      <c r="C294" s="237"/>
      <c r="D294" s="119"/>
      <c r="E294" s="384"/>
      <c r="F294" s="384"/>
    </row>
    <row r="295" spans="1:6">
      <c r="A295" s="121"/>
      <c r="B295" s="120"/>
      <c r="C295" s="131"/>
      <c r="D295" s="130"/>
      <c r="E295" s="384"/>
      <c r="F295" s="384"/>
    </row>
    <row r="296" spans="1:6" ht="39">
      <c r="A296" s="121">
        <v>1</v>
      </c>
      <c r="B296" s="120" t="s">
        <v>552</v>
      </c>
      <c r="C296" s="237"/>
      <c r="D296" s="119"/>
      <c r="E296" s="384"/>
      <c r="F296" s="384"/>
    </row>
    <row r="297" spans="1:6">
      <c r="A297" s="121"/>
      <c r="B297" s="120"/>
      <c r="C297" s="131"/>
      <c r="D297" s="130"/>
      <c r="E297" s="384"/>
      <c r="F297" s="384"/>
    </row>
    <row r="298" spans="1:6">
      <c r="A298" s="121">
        <v>1.1000000000000001</v>
      </c>
      <c r="B298" s="120" t="s">
        <v>93</v>
      </c>
      <c r="C298" s="131" t="s">
        <v>126</v>
      </c>
      <c r="D298" s="130">
        <v>0</v>
      </c>
      <c r="E298" s="460"/>
      <c r="F298" s="400"/>
    </row>
    <row r="299" spans="1:6">
      <c r="A299" s="121">
        <v>1.2</v>
      </c>
      <c r="B299" s="120" t="s">
        <v>31</v>
      </c>
      <c r="C299" s="131" t="s">
        <v>126</v>
      </c>
      <c r="D299" s="130">
        <f>1052*162/48</f>
        <v>3550.5</v>
      </c>
      <c r="E299" s="460"/>
      <c r="F299" s="384"/>
    </row>
    <row r="300" spans="1:6">
      <c r="A300" s="121">
        <v>1.3</v>
      </c>
      <c r="B300" s="120" t="s">
        <v>32</v>
      </c>
      <c r="C300" s="131" t="s">
        <v>126</v>
      </c>
      <c r="D300" s="130">
        <v>0</v>
      </c>
      <c r="E300" s="460"/>
      <c r="F300" s="384"/>
    </row>
    <row r="301" spans="1:6" s="126" customFormat="1">
      <c r="A301" s="121"/>
      <c r="B301" s="120"/>
      <c r="C301" s="131"/>
      <c r="D301" s="130"/>
      <c r="E301" s="401"/>
      <c r="F301" s="401"/>
    </row>
    <row r="302" spans="1:6" ht="39.75" customHeight="1">
      <c r="A302" s="121">
        <v>2</v>
      </c>
      <c r="B302" s="120" t="s">
        <v>118</v>
      </c>
      <c r="C302" s="237"/>
      <c r="D302" s="119"/>
      <c r="E302" s="384"/>
      <c r="F302" s="384"/>
    </row>
    <row r="303" spans="1:6">
      <c r="A303" s="121"/>
      <c r="B303" s="120"/>
      <c r="C303" s="237"/>
      <c r="D303" s="119"/>
      <c r="E303" s="384"/>
      <c r="F303" s="384"/>
    </row>
    <row r="304" spans="1:6">
      <c r="A304" s="238">
        <v>2.1</v>
      </c>
      <c r="B304" s="120" t="s">
        <v>162</v>
      </c>
      <c r="C304" s="131" t="s">
        <v>126</v>
      </c>
      <c r="D304" s="130">
        <f>22000*48/315*162/48</f>
        <v>11314.285714285716</v>
      </c>
      <c r="E304" s="384"/>
      <c r="F304" s="384"/>
    </row>
    <row r="305" spans="1:6">
      <c r="A305" s="121"/>
      <c r="B305" s="120"/>
      <c r="C305" s="131"/>
      <c r="D305" s="130"/>
      <c r="E305" s="384"/>
      <c r="F305" s="384"/>
    </row>
    <row r="306" spans="1:6" ht="29" customHeight="1">
      <c r="A306" s="238">
        <v>3</v>
      </c>
      <c r="B306" s="120" t="s">
        <v>58</v>
      </c>
      <c r="C306" s="131"/>
      <c r="D306" s="130"/>
      <c r="E306" s="384"/>
      <c r="F306" s="384"/>
    </row>
    <row r="307" spans="1:6">
      <c r="A307" s="238"/>
      <c r="B307" s="120"/>
      <c r="C307" s="131"/>
      <c r="D307" s="130"/>
      <c r="E307" s="384"/>
      <c r="F307" s="384"/>
    </row>
    <row r="308" spans="1:6">
      <c r="A308" s="238">
        <v>3.1</v>
      </c>
      <c r="B308" s="120" t="s">
        <v>161</v>
      </c>
      <c r="C308" s="131" t="s">
        <v>42</v>
      </c>
      <c r="D308" s="130" t="s">
        <v>214</v>
      </c>
      <c r="E308" s="237"/>
      <c r="F308" s="384"/>
    </row>
    <row r="309" spans="1:6">
      <c r="A309" s="238"/>
      <c r="B309" s="120"/>
      <c r="C309" s="131"/>
      <c r="D309" s="130"/>
      <c r="E309" s="237"/>
      <c r="F309" s="384"/>
    </row>
    <row r="310" spans="1:6" ht="29" customHeight="1">
      <c r="A310" s="121">
        <v>4</v>
      </c>
      <c r="B310" s="120" t="s">
        <v>46</v>
      </c>
      <c r="C310" s="237"/>
      <c r="D310" s="119"/>
      <c r="E310" s="384"/>
      <c r="F310" s="384"/>
    </row>
    <row r="311" spans="1:6">
      <c r="A311" s="121"/>
      <c r="B311" s="120"/>
      <c r="C311" s="131"/>
      <c r="D311" s="130"/>
      <c r="E311" s="384"/>
      <c r="F311" s="384"/>
    </row>
    <row r="312" spans="1:6">
      <c r="A312" s="121">
        <v>4.0999999999999996</v>
      </c>
      <c r="B312" s="120" t="s">
        <v>591</v>
      </c>
      <c r="C312" s="131" t="s">
        <v>126</v>
      </c>
      <c r="D312" s="130" t="s">
        <v>214</v>
      </c>
      <c r="E312" s="384"/>
      <c r="F312" s="384"/>
    </row>
    <row r="313" spans="1:6">
      <c r="A313" s="121"/>
      <c r="B313" s="120"/>
      <c r="C313" s="131"/>
      <c r="D313" s="130"/>
      <c r="E313" s="384"/>
      <c r="F313" s="384"/>
    </row>
    <row r="314" spans="1:6" ht="65">
      <c r="A314" s="121">
        <v>5</v>
      </c>
      <c r="B314" s="120" t="s">
        <v>20</v>
      </c>
      <c r="C314" s="237"/>
      <c r="D314" s="119"/>
      <c r="E314" s="384"/>
      <c r="F314" s="384"/>
    </row>
    <row r="315" spans="1:6">
      <c r="A315" s="121"/>
      <c r="B315" s="120"/>
      <c r="C315" s="131"/>
      <c r="D315" s="130"/>
      <c r="E315" s="384"/>
      <c r="F315" s="384"/>
    </row>
    <row r="316" spans="1:6">
      <c r="A316" s="121">
        <v>5.0999999999999996</v>
      </c>
      <c r="B316" s="120" t="s">
        <v>909</v>
      </c>
      <c r="C316" s="131" t="s">
        <v>42</v>
      </c>
      <c r="D316" s="130">
        <v>4</v>
      </c>
      <c r="E316" s="384"/>
      <c r="F316" s="384"/>
    </row>
    <row r="317" spans="1:6">
      <c r="A317" s="121"/>
      <c r="B317" s="120"/>
      <c r="C317" s="131"/>
      <c r="D317" s="130"/>
      <c r="E317" s="384"/>
      <c r="F317" s="384"/>
    </row>
    <row r="318" spans="1:6" ht="65">
      <c r="A318" s="121">
        <v>6</v>
      </c>
      <c r="B318" s="120" t="s">
        <v>145</v>
      </c>
      <c r="C318" s="237"/>
      <c r="D318" s="119"/>
      <c r="E318" s="384"/>
      <c r="F318" s="384"/>
    </row>
    <row r="319" spans="1:6">
      <c r="A319" s="121"/>
      <c r="B319" s="120"/>
      <c r="C319" s="131"/>
      <c r="D319" s="130"/>
      <c r="E319" s="384"/>
      <c r="F319" s="384"/>
    </row>
    <row r="320" spans="1:6">
      <c r="A320" s="121">
        <v>6.1</v>
      </c>
      <c r="B320" s="120" t="s">
        <v>21</v>
      </c>
      <c r="C320" s="131" t="s">
        <v>42</v>
      </c>
      <c r="D320" s="130">
        <v>165</v>
      </c>
      <c r="E320" s="384"/>
      <c r="F320" s="384"/>
    </row>
    <row r="321" spans="1:6">
      <c r="A321" s="121"/>
      <c r="B321" s="120"/>
      <c r="C321" s="131"/>
      <c r="D321" s="130"/>
      <c r="E321" s="384"/>
      <c r="F321" s="384"/>
    </row>
    <row r="322" spans="1:6" ht="52">
      <c r="A322" s="121">
        <v>7</v>
      </c>
      <c r="B322" s="120" t="s">
        <v>146</v>
      </c>
      <c r="C322" s="131" t="s">
        <v>42</v>
      </c>
      <c r="D322" s="130" t="s">
        <v>214</v>
      </c>
      <c r="E322" s="384"/>
      <c r="F322" s="384"/>
    </row>
    <row r="323" spans="1:6">
      <c r="A323" s="121"/>
      <c r="B323" s="120"/>
      <c r="C323" s="131"/>
      <c r="D323" s="130"/>
      <c r="E323" s="384"/>
      <c r="F323" s="384"/>
    </row>
    <row r="324" spans="1:6" ht="38.65" customHeight="1">
      <c r="A324" s="133" t="s">
        <v>596</v>
      </c>
      <c r="B324" s="461" t="s">
        <v>598</v>
      </c>
      <c r="C324" s="461"/>
      <c r="D324" s="461"/>
      <c r="E324" s="384"/>
      <c r="F324" s="384"/>
    </row>
    <row r="325" spans="1:6">
      <c r="A325" s="121"/>
      <c r="B325" s="120"/>
      <c r="C325" s="131"/>
      <c r="D325" s="130"/>
      <c r="E325" s="384"/>
      <c r="F325" s="384"/>
    </row>
    <row r="326" spans="1:6">
      <c r="A326" s="121">
        <v>1</v>
      </c>
      <c r="B326" s="120" t="s">
        <v>910</v>
      </c>
      <c r="C326" s="131" t="s">
        <v>397</v>
      </c>
      <c r="D326" s="130">
        <v>1</v>
      </c>
      <c r="E326" s="384"/>
      <c r="F326" s="384"/>
    </row>
    <row r="327" spans="1:6">
      <c r="A327" s="121"/>
      <c r="B327" s="120"/>
      <c r="C327" s="131"/>
      <c r="D327" s="130"/>
      <c r="E327" s="384"/>
      <c r="F327" s="384"/>
    </row>
    <row r="328" spans="1:6" ht="26">
      <c r="A328" s="121">
        <v>2</v>
      </c>
      <c r="B328" s="120" t="s">
        <v>597</v>
      </c>
      <c r="C328" s="131" t="s">
        <v>397</v>
      </c>
      <c r="D328" s="130">
        <v>1</v>
      </c>
      <c r="E328" s="384"/>
      <c r="F328" s="384"/>
    </row>
    <row r="329" spans="1:6">
      <c r="A329" s="121"/>
      <c r="B329" s="120"/>
      <c r="C329" s="131"/>
      <c r="D329" s="130"/>
      <c r="E329" s="384"/>
      <c r="F329" s="384"/>
    </row>
    <row r="330" spans="1:6">
      <c r="A330" s="121"/>
      <c r="B330" s="120"/>
      <c r="C330" s="131"/>
      <c r="D330" s="130"/>
      <c r="E330" s="384"/>
      <c r="F330" s="384"/>
    </row>
    <row r="331" spans="1:6">
      <c r="A331" s="136"/>
      <c r="B331" s="135" t="s">
        <v>43</v>
      </c>
      <c r="C331" s="128"/>
      <c r="D331" s="134"/>
      <c r="E331" s="395"/>
      <c r="F331" s="395"/>
    </row>
    <row r="332" spans="1:6">
      <c r="A332" s="121"/>
      <c r="B332" s="120"/>
      <c r="C332" s="237"/>
      <c r="D332" s="119"/>
      <c r="E332" s="384"/>
      <c r="F332" s="384"/>
    </row>
    <row r="333" spans="1:6">
      <c r="A333" s="125"/>
      <c r="B333" s="124" t="s">
        <v>524</v>
      </c>
      <c r="C333" s="123"/>
      <c r="D333" s="122"/>
      <c r="E333" s="402"/>
      <c r="F333" s="403" t="e">
        <f>F92+F130+F170+F205+#REF!+F238+#REF!+#REF!+F273+F331+#REF!</f>
        <v>#REF!</v>
      </c>
    </row>
    <row r="334" spans="1:6" s="117" customFormat="1">
      <c r="A334" s="121"/>
      <c r="B334" s="120"/>
      <c r="C334" s="237"/>
      <c r="D334" s="119"/>
      <c r="E334" s="404"/>
      <c r="F334" s="404"/>
    </row>
    <row r="335" spans="1:6" s="117" customFormat="1">
      <c r="A335" s="116"/>
      <c r="B335" s="115"/>
      <c r="C335" s="113"/>
      <c r="D335" s="114"/>
    </row>
    <row r="336" spans="1:6" s="117" customFormat="1">
      <c r="A336" s="116"/>
      <c r="B336" s="115"/>
      <c r="C336" s="113"/>
      <c r="D336" s="114"/>
    </row>
    <row r="337" spans="1:4" s="117" customFormat="1">
      <c r="A337" s="116"/>
      <c r="B337" s="118"/>
      <c r="C337" s="113"/>
      <c r="D337" s="114"/>
    </row>
  </sheetData>
  <mergeCells count="89">
    <mergeCell ref="B292:D292"/>
    <mergeCell ref="B293:D293"/>
    <mergeCell ref="E298:E300"/>
    <mergeCell ref="B324:D324"/>
    <mergeCell ref="B281:D281"/>
    <mergeCell ref="B283:D283"/>
    <mergeCell ref="B285:D285"/>
    <mergeCell ref="B287:D287"/>
    <mergeCell ref="B289:D289"/>
    <mergeCell ref="B291:D291"/>
    <mergeCell ref="B279:D279"/>
    <mergeCell ref="B241:D241"/>
    <mergeCell ref="B243:D243"/>
    <mergeCell ref="B245:D245"/>
    <mergeCell ref="B247:D247"/>
    <mergeCell ref="B249:D249"/>
    <mergeCell ref="B251:D251"/>
    <mergeCell ref="B253:D253"/>
    <mergeCell ref="B255:D255"/>
    <mergeCell ref="B257:D257"/>
    <mergeCell ref="B275:D275"/>
    <mergeCell ref="B277:D277"/>
    <mergeCell ref="B224:D224"/>
    <mergeCell ref="B159:D159"/>
    <mergeCell ref="B161:D161"/>
    <mergeCell ref="B206:D206"/>
    <mergeCell ref="B208:D208"/>
    <mergeCell ref="B210:D210"/>
    <mergeCell ref="B212:D212"/>
    <mergeCell ref="B214:D214"/>
    <mergeCell ref="B216:D216"/>
    <mergeCell ref="B218:D218"/>
    <mergeCell ref="B220:D220"/>
    <mergeCell ref="B222:D222"/>
    <mergeCell ref="B157:D157"/>
    <mergeCell ref="B135:D135"/>
    <mergeCell ref="B137:D137"/>
    <mergeCell ref="B139:D139"/>
    <mergeCell ref="B141:D141"/>
    <mergeCell ref="B143:D143"/>
    <mergeCell ref="B145:D145"/>
    <mergeCell ref="B147:D147"/>
    <mergeCell ref="B149:D149"/>
    <mergeCell ref="B151:D151"/>
    <mergeCell ref="B153:D153"/>
    <mergeCell ref="B155:D155"/>
    <mergeCell ref="B133:D133"/>
    <mergeCell ref="B95:D95"/>
    <mergeCell ref="B97:D97"/>
    <mergeCell ref="B99:D99"/>
    <mergeCell ref="B101:D101"/>
    <mergeCell ref="B103:D103"/>
    <mergeCell ref="B105:D105"/>
    <mergeCell ref="B107:D107"/>
    <mergeCell ref="B109:D109"/>
    <mergeCell ref="B111:D111"/>
    <mergeCell ref="B113:D113"/>
    <mergeCell ref="B115:D115"/>
    <mergeCell ref="B27:D27"/>
    <mergeCell ref="B29:D29"/>
    <mergeCell ref="B31:D31"/>
    <mergeCell ref="B57:D57"/>
    <mergeCell ref="B35:D35"/>
    <mergeCell ref="B37:D37"/>
    <mergeCell ref="B39:D39"/>
    <mergeCell ref="B41:D41"/>
    <mergeCell ref="B43:D43"/>
    <mergeCell ref="B45:D45"/>
    <mergeCell ref="B47:D47"/>
    <mergeCell ref="B49:D49"/>
    <mergeCell ref="B51:D51"/>
    <mergeCell ref="B53:D53"/>
    <mergeCell ref="B55:D55"/>
    <mergeCell ref="A1:G1"/>
    <mergeCell ref="A2:G2"/>
    <mergeCell ref="A58:G58"/>
    <mergeCell ref="B10:D10"/>
    <mergeCell ref="B4:D4"/>
    <mergeCell ref="B6:D6"/>
    <mergeCell ref="B8:D8"/>
    <mergeCell ref="B33:D33"/>
    <mergeCell ref="B12:D12"/>
    <mergeCell ref="B14:D14"/>
    <mergeCell ref="B16:D16"/>
    <mergeCell ref="B18:D18"/>
    <mergeCell ref="B19:D19"/>
    <mergeCell ref="B21:D21"/>
    <mergeCell ref="B23:D23"/>
    <mergeCell ref="B25:D25"/>
  </mergeCells>
  <printOptions horizontalCentered="1" gridLines="1"/>
  <pageMargins left="0.51181102362204722" right="0.15748031496062992" top="0.59055118110236227" bottom="0.43307086614173229" header="0.19685039370078741" footer="0.15748031496062992"/>
  <pageSetup paperSize="9" scale="75" fitToHeight="0" orientation="portrait" useFirstPageNumber="1" r:id="rId1"/>
  <headerFooter alignWithMargins="0">
    <oddFooter>&amp;L&amp;"+,Bold"&amp;8KIMS-2 Cancer Block, KIIT-Campus-5, Bhubaneshwar&amp;R&amp;"+,Bold"&amp;8PAGE No. Q - &amp;PELECTRICAL</oddFooter>
  </headerFooter>
  <rowBreaks count="6" manualBreakCount="6">
    <brk id="92" max="16383" man="1"/>
    <brk id="127" max="16383" man="1"/>
    <brk id="169" max="10" man="1"/>
    <brk id="205" max="16383" man="1"/>
    <brk id="238" max="16383" man="1"/>
    <brk id="274"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25"/>
  <sheetViews>
    <sheetView workbookViewId="0">
      <selection activeCell="H23" sqref="H23"/>
    </sheetView>
  </sheetViews>
  <sheetFormatPr defaultRowHeight="12.5"/>
  <cols>
    <col min="1" max="1" width="18.81640625" customWidth="1"/>
    <col min="3" max="3" width="13.08984375" customWidth="1"/>
    <col min="4" max="4" width="14.08984375" bestFit="1" customWidth="1"/>
    <col min="5" max="5" width="12" customWidth="1"/>
    <col min="6" max="6" width="11.90625" customWidth="1"/>
  </cols>
  <sheetData>
    <row r="1" spans="1:9">
      <c r="B1" t="s">
        <v>70</v>
      </c>
      <c r="C1" t="s">
        <v>562</v>
      </c>
      <c r="D1" t="s">
        <v>563</v>
      </c>
      <c r="E1" t="s">
        <v>564</v>
      </c>
      <c r="F1" t="s">
        <v>565</v>
      </c>
      <c r="G1" t="s">
        <v>566</v>
      </c>
      <c r="H1" t="s">
        <v>567</v>
      </c>
    </row>
    <row r="2" spans="1:9">
      <c r="A2" t="s">
        <v>554</v>
      </c>
      <c r="B2">
        <v>10</v>
      </c>
      <c r="D2">
        <f>10*B2</f>
        <v>100</v>
      </c>
      <c r="E2">
        <f>2*B2</f>
        <v>20</v>
      </c>
      <c r="F2">
        <f>1*B2</f>
        <v>10</v>
      </c>
      <c r="G2">
        <f>B2</f>
        <v>10</v>
      </c>
    </row>
    <row r="3" spans="1:9">
      <c r="A3" t="s">
        <v>555</v>
      </c>
      <c r="B3">
        <v>1</v>
      </c>
      <c r="D3">
        <f>3*B3</f>
        <v>3</v>
      </c>
      <c r="F3">
        <f>2</f>
        <v>2</v>
      </c>
      <c r="G3">
        <v>1</v>
      </c>
      <c r="H3">
        <v>1</v>
      </c>
    </row>
    <row r="4" spans="1:9">
      <c r="A4" t="s">
        <v>556</v>
      </c>
      <c r="B4">
        <v>1</v>
      </c>
      <c r="C4">
        <v>3</v>
      </c>
      <c r="E4">
        <v>3</v>
      </c>
      <c r="F4">
        <v>1</v>
      </c>
      <c r="G4">
        <f>C4</f>
        <v>3</v>
      </c>
      <c r="H4">
        <v>1</v>
      </c>
    </row>
    <row r="5" spans="1:9">
      <c r="A5" t="s">
        <v>557</v>
      </c>
      <c r="B5">
        <v>1</v>
      </c>
      <c r="C5">
        <v>1</v>
      </c>
      <c r="F5">
        <v>2</v>
      </c>
    </row>
    <row r="6" spans="1:9">
      <c r="A6" t="s">
        <v>558</v>
      </c>
      <c r="B6">
        <v>1</v>
      </c>
      <c r="D6">
        <v>1</v>
      </c>
      <c r="F6">
        <v>1</v>
      </c>
    </row>
    <row r="7" spans="1:9">
      <c r="A7" t="s">
        <v>559</v>
      </c>
      <c r="B7">
        <v>7</v>
      </c>
      <c r="C7">
        <f>2*B7</f>
        <v>14</v>
      </c>
      <c r="E7">
        <f>B7</f>
        <v>7</v>
      </c>
      <c r="F7">
        <v>2</v>
      </c>
      <c r="G7">
        <f>C7</f>
        <v>14</v>
      </c>
      <c r="H7">
        <v>2</v>
      </c>
    </row>
    <row r="8" spans="1:9">
      <c r="A8" t="s">
        <v>560</v>
      </c>
      <c r="B8">
        <v>1</v>
      </c>
      <c r="F8">
        <v>2</v>
      </c>
      <c r="H8">
        <v>2</v>
      </c>
    </row>
    <row r="9" spans="1:9">
      <c r="A9" t="s">
        <v>561</v>
      </c>
      <c r="B9">
        <v>10</v>
      </c>
      <c r="C9">
        <f>2*B9</f>
        <v>20</v>
      </c>
      <c r="E9">
        <v>10</v>
      </c>
      <c r="F9">
        <v>1</v>
      </c>
      <c r="G9">
        <f>C9</f>
        <v>20</v>
      </c>
      <c r="H9">
        <f>B9</f>
        <v>10</v>
      </c>
    </row>
    <row r="10" spans="1:9" ht="36" customHeight="1">
      <c r="C10" s="245">
        <f>SUM(C2:C9)</f>
        <v>38</v>
      </c>
      <c r="D10" s="245">
        <f t="shared" ref="D10:H10" si="0">SUM(D2:D9)</f>
        <v>104</v>
      </c>
      <c r="E10" s="245">
        <f t="shared" si="0"/>
        <v>40</v>
      </c>
      <c r="F10" s="245">
        <f t="shared" si="0"/>
        <v>21</v>
      </c>
      <c r="G10" s="245">
        <f t="shared" si="0"/>
        <v>48</v>
      </c>
      <c r="H10" s="245">
        <f t="shared" si="0"/>
        <v>16</v>
      </c>
      <c r="I10" s="247">
        <f>SUM(C10:H10)</f>
        <v>267</v>
      </c>
    </row>
    <row r="11" spans="1:9" ht="13">
      <c r="F11" s="246">
        <f>C10+D10+E10+F10</f>
        <v>203</v>
      </c>
    </row>
    <row r="12" spans="1:9">
      <c r="A12" s="248" t="s">
        <v>568</v>
      </c>
      <c r="C12">
        <v>7</v>
      </c>
      <c r="D12">
        <f>D10/2</f>
        <v>52</v>
      </c>
      <c r="E12">
        <v>7</v>
      </c>
      <c r="F12">
        <v>11</v>
      </c>
    </row>
    <row r="13" spans="1:9">
      <c r="C13" s="248" t="s">
        <v>570</v>
      </c>
      <c r="D13" s="248" t="s">
        <v>569</v>
      </c>
      <c r="E13" s="248" t="s">
        <v>571</v>
      </c>
      <c r="F13" s="248" t="s">
        <v>572</v>
      </c>
    </row>
    <row r="14" spans="1:9">
      <c r="C14" s="248" t="s">
        <v>578</v>
      </c>
      <c r="D14" s="248" t="s">
        <v>577</v>
      </c>
      <c r="E14" s="248" t="s">
        <v>578</v>
      </c>
      <c r="F14" s="248" t="s">
        <v>576</v>
      </c>
    </row>
    <row r="16" spans="1:9">
      <c r="A16" s="248" t="s">
        <v>573</v>
      </c>
      <c r="D16">
        <f>D12+F12</f>
        <v>63</v>
      </c>
    </row>
    <row r="17" spans="1:4">
      <c r="A17" s="248" t="s">
        <v>574</v>
      </c>
      <c r="D17">
        <f>(D10+F10)-D16</f>
        <v>62</v>
      </c>
    </row>
    <row r="19" spans="1:4">
      <c r="A19" s="248" t="s">
        <v>575</v>
      </c>
      <c r="D19">
        <f>C12+E12</f>
        <v>14</v>
      </c>
    </row>
    <row r="20" spans="1:4">
      <c r="A20" s="248" t="s">
        <v>574</v>
      </c>
      <c r="D20">
        <f>(C10+E10)-D19</f>
        <v>64</v>
      </c>
    </row>
    <row r="23" spans="1:4">
      <c r="A23" s="248" t="s">
        <v>579</v>
      </c>
      <c r="B23">
        <v>151</v>
      </c>
      <c r="C23">
        <v>19</v>
      </c>
    </row>
    <row r="24" spans="1:4">
      <c r="C24" s="248" t="s">
        <v>581</v>
      </c>
    </row>
    <row r="25" spans="1:4">
      <c r="C25" s="248" t="s">
        <v>576</v>
      </c>
    </row>
  </sheetData>
  <pageMargins left="0.7" right="0.7" top="0.75" bottom="0.75" header="0.3" footer="0.3"/>
  <pageSetup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K377"/>
  <sheetViews>
    <sheetView showZeros="0" view="pageBreakPreview" topLeftCell="A365" zoomScaleNormal="100" zoomScaleSheetLayoutView="100" zoomScalePageLayoutView="125" workbookViewId="0">
      <selection activeCell="B61" sqref="B61"/>
    </sheetView>
  </sheetViews>
  <sheetFormatPr defaultColWidth="8.81640625" defaultRowHeight="13"/>
  <cols>
    <col min="1" max="1" width="6.453125" style="226" customWidth="1"/>
    <col min="2" max="2" width="55.36328125" style="227" customWidth="1"/>
    <col min="3" max="4" width="7.453125" style="228" customWidth="1"/>
    <col min="5" max="5" width="11.453125" style="172" customWidth="1"/>
    <col min="6" max="6" width="17.453125" style="158" customWidth="1"/>
    <col min="7" max="7" width="27.81640625" style="181" customWidth="1"/>
    <col min="8" max="8" width="1.81640625" style="158" customWidth="1"/>
    <col min="9" max="9" width="12.81640625" style="158" customWidth="1"/>
    <col min="10" max="10" width="13" style="158" customWidth="1"/>
    <col min="11" max="11" width="14.81640625" style="158" customWidth="1"/>
    <col min="12" max="16384" width="8.81640625" style="158"/>
  </cols>
  <sheetData>
    <row r="1" spans="1:11" ht="21" customHeight="1">
      <c r="A1" s="472" t="s">
        <v>15</v>
      </c>
      <c r="B1" s="472"/>
      <c r="C1" s="472"/>
      <c r="D1" s="472"/>
      <c r="E1" s="472"/>
      <c r="F1" s="472"/>
      <c r="G1" s="472"/>
      <c r="H1" s="156"/>
      <c r="I1" s="157"/>
      <c r="J1" s="157"/>
      <c r="K1" s="157"/>
    </row>
    <row r="2" spans="1:11" ht="8.25" customHeight="1">
      <c r="A2" s="159"/>
      <c r="B2" s="160"/>
      <c r="C2" s="161"/>
      <c r="D2" s="161"/>
      <c r="E2" s="162"/>
      <c r="F2" s="157"/>
      <c r="G2" s="163"/>
      <c r="H2" s="156"/>
      <c r="I2" s="157"/>
      <c r="J2" s="157"/>
      <c r="K2" s="157"/>
    </row>
    <row r="3" spans="1:11" ht="12.75" hidden="1" customHeight="1">
      <c r="A3" s="473" t="s">
        <v>170</v>
      </c>
      <c r="B3" s="473"/>
      <c r="C3" s="161"/>
      <c r="D3" s="161"/>
      <c r="E3" s="162"/>
      <c r="F3" s="157"/>
      <c r="G3" s="163"/>
      <c r="H3" s="156"/>
      <c r="I3" s="157"/>
      <c r="J3" s="157"/>
      <c r="K3" s="157"/>
    </row>
    <row r="4" spans="1:11" ht="12.75" hidden="1" customHeight="1">
      <c r="A4" s="159"/>
      <c r="B4" s="160"/>
      <c r="C4" s="161"/>
      <c r="D4" s="161"/>
      <c r="E4" s="162"/>
      <c r="F4" s="157"/>
      <c r="G4" s="163"/>
      <c r="H4" s="156"/>
      <c r="I4" s="157"/>
      <c r="J4" s="157"/>
      <c r="K4" s="157"/>
    </row>
    <row r="5" spans="1:11" ht="45" hidden="1" customHeight="1">
      <c r="A5" s="159">
        <v>1</v>
      </c>
      <c r="B5" s="465" t="s">
        <v>171</v>
      </c>
      <c r="C5" s="465"/>
      <c r="D5" s="465"/>
      <c r="E5" s="465"/>
      <c r="F5" s="465"/>
      <c r="G5" s="465"/>
      <c r="H5" s="156"/>
      <c r="I5" s="157"/>
      <c r="J5" s="157"/>
      <c r="K5" s="157"/>
    </row>
    <row r="6" spans="1:11" hidden="1">
      <c r="A6" s="159"/>
      <c r="B6" s="160"/>
      <c r="C6" s="161"/>
      <c r="D6" s="161"/>
      <c r="E6" s="162"/>
      <c r="F6" s="157"/>
      <c r="G6" s="163"/>
      <c r="H6" s="156"/>
      <c r="I6" s="157"/>
      <c r="J6" s="157"/>
      <c r="K6" s="157"/>
    </row>
    <row r="7" spans="1:11" ht="32.5" hidden="1" customHeight="1">
      <c r="A7" s="159">
        <v>2</v>
      </c>
      <c r="B7" s="465" t="s">
        <v>172</v>
      </c>
      <c r="C7" s="465"/>
      <c r="D7" s="465"/>
      <c r="E7" s="465"/>
      <c r="F7" s="465"/>
      <c r="G7" s="465"/>
      <c r="H7" s="156"/>
      <c r="I7" s="157"/>
      <c r="J7" s="157"/>
      <c r="K7" s="157"/>
    </row>
    <row r="8" spans="1:11" hidden="1">
      <c r="A8" s="159"/>
      <c r="B8" s="160"/>
      <c r="C8" s="161"/>
      <c r="D8" s="161"/>
      <c r="E8" s="162"/>
      <c r="F8" s="157"/>
      <c r="G8" s="163"/>
      <c r="H8" s="156"/>
      <c r="I8" s="157"/>
      <c r="J8" s="157"/>
      <c r="K8" s="157"/>
    </row>
    <row r="9" spans="1:11" ht="16.25" hidden="1" customHeight="1">
      <c r="A9" s="159">
        <v>3</v>
      </c>
      <c r="B9" s="465" t="s">
        <v>173</v>
      </c>
      <c r="C9" s="465"/>
      <c r="D9" s="465"/>
      <c r="E9" s="465"/>
      <c r="F9" s="465"/>
      <c r="G9" s="465"/>
      <c r="H9" s="156"/>
      <c r="I9" s="157"/>
      <c r="J9" s="157"/>
      <c r="K9" s="157"/>
    </row>
    <row r="10" spans="1:11" hidden="1">
      <c r="A10" s="159"/>
      <c r="B10" s="160"/>
      <c r="C10" s="161"/>
      <c r="D10" s="161"/>
      <c r="E10" s="162"/>
      <c r="F10" s="157"/>
      <c r="G10" s="163"/>
      <c r="H10" s="156"/>
      <c r="I10" s="157"/>
      <c r="J10" s="157"/>
      <c r="K10" s="157"/>
    </row>
    <row r="11" spans="1:11" s="167" customFormat="1" ht="30" hidden="1" customHeight="1">
      <c r="A11" s="164"/>
      <c r="B11" s="470" t="s">
        <v>174</v>
      </c>
      <c r="C11" s="470"/>
      <c r="D11" s="470"/>
      <c r="E11" s="470"/>
      <c r="F11" s="470"/>
      <c r="G11" s="470"/>
      <c r="H11" s="165"/>
      <c r="I11" s="166"/>
      <c r="J11" s="166"/>
      <c r="K11" s="166"/>
    </row>
    <row r="12" spans="1:11" hidden="1">
      <c r="A12" s="159"/>
      <c r="B12" s="160"/>
      <c r="C12" s="161"/>
      <c r="D12" s="161"/>
      <c r="E12" s="162"/>
      <c r="F12" s="157"/>
      <c r="G12" s="163"/>
      <c r="H12" s="156"/>
      <c r="I12" s="157"/>
      <c r="J12" s="157"/>
      <c r="K12" s="157"/>
    </row>
    <row r="13" spans="1:11" s="167" customFormat="1" ht="43.25" hidden="1" customHeight="1">
      <c r="A13" s="164"/>
      <c r="B13" s="470" t="s">
        <v>265</v>
      </c>
      <c r="C13" s="470"/>
      <c r="D13" s="470"/>
      <c r="E13" s="470"/>
      <c r="F13" s="470"/>
      <c r="G13" s="470"/>
      <c r="H13" s="165"/>
      <c r="I13" s="166"/>
      <c r="J13" s="166"/>
      <c r="K13" s="166"/>
    </row>
    <row r="14" spans="1:11" hidden="1">
      <c r="A14" s="159"/>
      <c r="B14" s="160"/>
      <c r="C14" s="161"/>
      <c r="D14" s="161"/>
      <c r="E14" s="162"/>
      <c r="F14" s="157"/>
      <c r="G14" s="163"/>
      <c r="H14" s="156"/>
      <c r="I14" s="157"/>
      <c r="J14" s="157"/>
      <c r="K14" s="157"/>
    </row>
    <row r="15" spans="1:11" s="167" customFormat="1" ht="16.25" hidden="1" customHeight="1">
      <c r="A15" s="164"/>
      <c r="B15" s="471" t="s">
        <v>266</v>
      </c>
      <c r="C15" s="471"/>
      <c r="D15" s="471"/>
      <c r="E15" s="471"/>
      <c r="F15" s="471"/>
      <c r="G15" s="471"/>
      <c r="H15" s="165"/>
      <c r="I15" s="166"/>
      <c r="J15" s="166"/>
      <c r="K15" s="166"/>
    </row>
    <row r="16" spans="1:11" hidden="1">
      <c r="A16" s="159"/>
      <c r="B16" s="160"/>
      <c r="C16" s="161"/>
      <c r="D16" s="161"/>
      <c r="E16" s="162"/>
      <c r="F16" s="157"/>
      <c r="G16" s="163"/>
      <c r="H16" s="156"/>
      <c r="I16" s="157"/>
      <c r="J16" s="157"/>
      <c r="K16" s="157"/>
    </row>
    <row r="17" spans="1:11" s="167" customFormat="1" ht="31.25" hidden="1" customHeight="1">
      <c r="A17" s="164"/>
      <c r="B17" s="470" t="s">
        <v>267</v>
      </c>
      <c r="C17" s="470"/>
      <c r="D17" s="470"/>
      <c r="E17" s="470"/>
      <c r="F17" s="470"/>
      <c r="G17" s="470"/>
      <c r="H17" s="165"/>
      <c r="I17" s="166"/>
      <c r="J17" s="166"/>
      <c r="K17" s="166"/>
    </row>
    <row r="18" spans="1:11" hidden="1">
      <c r="A18" s="159"/>
      <c r="B18" s="160"/>
      <c r="C18" s="161"/>
      <c r="D18" s="161"/>
      <c r="E18" s="162"/>
      <c r="F18" s="157"/>
      <c r="G18" s="163"/>
      <c r="H18" s="156"/>
      <c r="I18" s="157"/>
      <c r="J18" s="157"/>
      <c r="K18" s="157"/>
    </row>
    <row r="19" spans="1:11" s="167" customFormat="1" ht="31.25" hidden="1" customHeight="1">
      <c r="A19" s="164"/>
      <c r="B19" s="470" t="s">
        <v>268</v>
      </c>
      <c r="C19" s="470"/>
      <c r="D19" s="470"/>
      <c r="E19" s="470"/>
      <c r="F19" s="470"/>
      <c r="G19" s="470"/>
      <c r="H19" s="165"/>
      <c r="I19" s="166"/>
      <c r="J19" s="166"/>
      <c r="K19" s="166"/>
    </row>
    <row r="20" spans="1:11" hidden="1">
      <c r="A20" s="159"/>
      <c r="B20" s="160"/>
      <c r="C20" s="161"/>
      <c r="D20" s="161"/>
      <c r="E20" s="162"/>
      <c r="F20" s="157"/>
      <c r="G20" s="163"/>
      <c r="H20" s="156"/>
      <c r="I20" s="157"/>
      <c r="J20" s="157"/>
      <c r="K20" s="157"/>
    </row>
    <row r="21" spans="1:11" ht="33" hidden="1" customHeight="1">
      <c r="A21" s="159">
        <v>4</v>
      </c>
      <c r="B21" s="465" t="s">
        <v>180</v>
      </c>
      <c r="C21" s="465"/>
      <c r="D21" s="465"/>
      <c r="E21" s="465"/>
      <c r="F21" s="465"/>
      <c r="G21" s="465"/>
      <c r="H21" s="156"/>
      <c r="I21" s="157"/>
      <c r="J21" s="157"/>
      <c r="K21" s="157"/>
    </row>
    <row r="22" spans="1:11" hidden="1">
      <c r="A22" s="159"/>
      <c r="B22" s="160"/>
      <c r="C22" s="161"/>
      <c r="D22" s="161"/>
      <c r="E22" s="162"/>
      <c r="F22" s="157"/>
      <c r="G22" s="163"/>
      <c r="H22" s="156"/>
      <c r="I22" s="157"/>
      <c r="J22" s="157"/>
      <c r="K22" s="157"/>
    </row>
    <row r="23" spans="1:11" ht="32.5" hidden="1" customHeight="1">
      <c r="A23" s="159">
        <v>5</v>
      </c>
      <c r="B23" s="465" t="s">
        <v>269</v>
      </c>
      <c r="C23" s="465"/>
      <c r="D23" s="465"/>
      <c r="E23" s="465"/>
      <c r="F23" s="465"/>
      <c r="G23" s="465"/>
      <c r="H23" s="156"/>
      <c r="I23" s="157"/>
      <c r="J23" s="157"/>
      <c r="K23" s="157"/>
    </row>
    <row r="24" spans="1:11" hidden="1">
      <c r="A24" s="159"/>
      <c r="B24" s="160"/>
      <c r="C24" s="161"/>
      <c r="D24" s="161"/>
      <c r="E24" s="162"/>
      <c r="F24" s="157"/>
      <c r="G24" s="163"/>
      <c r="H24" s="156"/>
      <c r="I24" s="157"/>
      <c r="J24" s="157"/>
      <c r="K24" s="157"/>
    </row>
    <row r="25" spans="1:11" ht="29" hidden="1" customHeight="1">
      <c r="A25" s="159">
        <v>6</v>
      </c>
      <c r="B25" s="465" t="s">
        <v>182</v>
      </c>
      <c r="C25" s="465"/>
      <c r="D25" s="465"/>
      <c r="E25" s="465"/>
      <c r="F25" s="465"/>
      <c r="G25" s="465"/>
      <c r="H25" s="156"/>
      <c r="I25" s="157"/>
      <c r="J25" s="157"/>
      <c r="K25" s="157"/>
    </row>
    <row r="26" spans="1:11" hidden="1">
      <c r="A26" s="159"/>
      <c r="B26" s="160"/>
      <c r="C26" s="161"/>
      <c r="D26" s="161"/>
      <c r="E26" s="162"/>
      <c r="F26" s="157"/>
      <c r="G26" s="163"/>
      <c r="H26" s="156"/>
      <c r="I26" s="157"/>
      <c r="J26" s="157"/>
      <c r="K26" s="157"/>
    </row>
    <row r="27" spans="1:11" ht="31.25" hidden="1" customHeight="1">
      <c r="A27" s="159">
        <v>7</v>
      </c>
      <c r="B27" s="465" t="s">
        <v>270</v>
      </c>
      <c r="C27" s="465"/>
      <c r="D27" s="465"/>
      <c r="E27" s="465"/>
      <c r="F27" s="465"/>
      <c r="G27" s="465"/>
      <c r="H27" s="156"/>
      <c r="I27" s="157"/>
      <c r="J27" s="157"/>
      <c r="K27" s="157"/>
    </row>
    <row r="28" spans="1:11" hidden="1">
      <c r="A28" s="159"/>
      <c r="B28" s="160"/>
      <c r="C28" s="161"/>
      <c r="D28" s="161"/>
      <c r="E28" s="162"/>
      <c r="F28" s="157"/>
      <c r="G28" s="163"/>
      <c r="H28" s="156"/>
      <c r="I28" s="157"/>
      <c r="J28" s="157"/>
      <c r="K28" s="157"/>
    </row>
    <row r="29" spans="1:11" ht="18" hidden="1" customHeight="1">
      <c r="A29" s="159">
        <v>8</v>
      </c>
      <c r="B29" s="465" t="s">
        <v>184</v>
      </c>
      <c r="C29" s="465"/>
      <c r="D29" s="465"/>
      <c r="E29" s="465"/>
      <c r="F29" s="465"/>
      <c r="G29" s="465"/>
      <c r="H29" s="156"/>
      <c r="I29" s="157"/>
      <c r="J29" s="157"/>
      <c r="K29" s="157"/>
    </row>
    <row r="30" spans="1:11" hidden="1">
      <c r="A30" s="159"/>
      <c r="B30" s="160"/>
      <c r="C30" s="161"/>
      <c r="D30" s="161"/>
      <c r="E30" s="162"/>
      <c r="F30" s="157"/>
      <c r="G30" s="163"/>
      <c r="H30" s="156"/>
      <c r="I30" s="157"/>
      <c r="J30" s="157"/>
      <c r="K30" s="157"/>
    </row>
    <row r="31" spans="1:11" ht="16.75" hidden="1" customHeight="1">
      <c r="A31" s="159">
        <v>9</v>
      </c>
      <c r="B31" s="465" t="s">
        <v>271</v>
      </c>
      <c r="C31" s="465"/>
      <c r="D31" s="465"/>
      <c r="E31" s="465"/>
      <c r="F31" s="465"/>
      <c r="G31" s="465"/>
      <c r="H31" s="156"/>
      <c r="I31" s="157"/>
      <c r="J31" s="157"/>
      <c r="K31" s="157"/>
    </row>
    <row r="32" spans="1:11" hidden="1">
      <c r="A32" s="159"/>
      <c r="B32" s="160"/>
      <c r="C32" s="161"/>
      <c r="D32" s="161"/>
      <c r="E32" s="162"/>
      <c r="F32" s="157"/>
      <c r="G32" s="163"/>
      <c r="H32" s="156"/>
      <c r="I32" s="157"/>
      <c r="J32" s="157"/>
      <c r="K32" s="157"/>
    </row>
    <row r="33" spans="1:11" ht="30.5" hidden="1" customHeight="1">
      <c r="A33" s="159">
        <v>10</v>
      </c>
      <c r="B33" s="465" t="s">
        <v>186</v>
      </c>
      <c r="C33" s="465"/>
      <c r="D33" s="465"/>
      <c r="E33" s="465"/>
      <c r="F33" s="465"/>
      <c r="G33" s="465"/>
      <c r="H33" s="156"/>
      <c r="I33" s="157"/>
      <c r="J33" s="157"/>
      <c r="K33" s="157"/>
    </row>
    <row r="34" spans="1:11" hidden="1">
      <c r="A34" s="159"/>
      <c r="B34" s="160"/>
      <c r="C34" s="161"/>
      <c r="D34" s="161"/>
      <c r="E34" s="162"/>
      <c r="F34" s="157"/>
      <c r="G34" s="163"/>
      <c r="H34" s="156"/>
      <c r="I34" s="157"/>
      <c r="J34" s="157"/>
      <c r="K34" s="157"/>
    </row>
    <row r="35" spans="1:11" ht="30" hidden="1" customHeight="1">
      <c r="A35" s="159">
        <v>11</v>
      </c>
      <c r="B35" s="465" t="s">
        <v>187</v>
      </c>
      <c r="C35" s="465"/>
      <c r="D35" s="465"/>
      <c r="E35" s="465"/>
      <c r="F35" s="465"/>
      <c r="G35" s="465"/>
      <c r="H35" s="156"/>
      <c r="I35" s="157"/>
      <c r="J35" s="157"/>
      <c r="K35" s="157"/>
    </row>
    <row r="36" spans="1:11" hidden="1">
      <c r="A36" s="159"/>
      <c r="B36" s="160"/>
      <c r="C36" s="161"/>
      <c r="D36" s="161"/>
      <c r="E36" s="162"/>
      <c r="F36" s="157"/>
      <c r="G36" s="163"/>
      <c r="H36" s="156"/>
      <c r="I36" s="157"/>
      <c r="J36" s="157"/>
      <c r="K36" s="157"/>
    </row>
    <row r="37" spans="1:11" ht="18" hidden="1" customHeight="1">
      <c r="A37" s="159">
        <v>12</v>
      </c>
      <c r="B37" s="465" t="s">
        <v>188</v>
      </c>
      <c r="C37" s="465"/>
      <c r="D37" s="465"/>
      <c r="E37" s="465"/>
      <c r="F37" s="465"/>
      <c r="G37" s="465"/>
      <c r="H37" s="156"/>
      <c r="I37" s="157"/>
      <c r="J37" s="157"/>
      <c r="K37" s="157"/>
    </row>
    <row r="38" spans="1:11" hidden="1">
      <c r="A38" s="159"/>
      <c r="B38" s="469"/>
      <c r="C38" s="469"/>
      <c r="D38" s="469"/>
      <c r="E38" s="162"/>
      <c r="F38" s="157"/>
      <c r="G38" s="163"/>
      <c r="H38" s="156"/>
      <c r="I38" s="157"/>
      <c r="J38" s="157"/>
      <c r="K38" s="157"/>
    </row>
    <row r="39" spans="1:11" ht="30.5" hidden="1" customHeight="1">
      <c r="A39" s="159">
        <v>13</v>
      </c>
      <c r="B39" s="465" t="s">
        <v>272</v>
      </c>
      <c r="C39" s="465"/>
      <c r="D39" s="465"/>
      <c r="E39" s="465"/>
      <c r="F39" s="465"/>
      <c r="G39" s="465"/>
      <c r="H39" s="156"/>
      <c r="I39" s="157"/>
      <c r="J39" s="157"/>
      <c r="K39" s="157"/>
    </row>
    <row r="40" spans="1:11" hidden="1">
      <c r="A40" s="159"/>
      <c r="B40" s="160"/>
      <c r="C40" s="160"/>
      <c r="D40" s="160"/>
      <c r="E40" s="162"/>
      <c r="F40" s="157"/>
      <c r="G40" s="163"/>
      <c r="H40" s="156"/>
      <c r="I40" s="157"/>
      <c r="J40" s="157"/>
      <c r="K40" s="157"/>
    </row>
    <row r="41" spans="1:11" ht="31.25" hidden="1" customHeight="1">
      <c r="A41" s="159">
        <v>14</v>
      </c>
      <c r="B41" s="465" t="s">
        <v>273</v>
      </c>
      <c r="C41" s="465"/>
      <c r="D41" s="465"/>
      <c r="E41" s="465"/>
      <c r="F41" s="465"/>
      <c r="G41" s="465"/>
      <c r="H41" s="156"/>
      <c r="I41" s="157"/>
      <c r="J41" s="157"/>
      <c r="K41" s="157"/>
    </row>
    <row r="42" spans="1:11" hidden="1">
      <c r="A42" s="159"/>
      <c r="B42" s="160"/>
      <c r="C42" s="160"/>
      <c r="D42" s="160"/>
      <c r="E42" s="162"/>
      <c r="F42" s="157"/>
      <c r="G42" s="163"/>
      <c r="H42" s="156"/>
      <c r="I42" s="157"/>
      <c r="J42" s="157"/>
      <c r="K42" s="157"/>
    </row>
    <row r="43" spans="1:11" ht="26" hidden="1" customHeight="1">
      <c r="A43" s="159">
        <v>15</v>
      </c>
      <c r="B43" s="465" t="s">
        <v>191</v>
      </c>
      <c r="C43" s="465"/>
      <c r="D43" s="465"/>
      <c r="E43" s="465"/>
      <c r="F43" s="465"/>
      <c r="G43" s="465"/>
      <c r="H43" s="156"/>
      <c r="I43" s="157"/>
      <c r="J43" s="157"/>
      <c r="K43" s="157"/>
    </row>
    <row r="44" spans="1:11" hidden="1">
      <c r="A44" s="159"/>
      <c r="B44" s="160"/>
      <c r="C44" s="161"/>
      <c r="D44" s="161"/>
      <c r="E44" s="162"/>
      <c r="F44" s="157"/>
      <c r="G44" s="163"/>
      <c r="H44" s="156"/>
      <c r="I44" s="157"/>
      <c r="J44" s="157"/>
      <c r="K44" s="157"/>
    </row>
    <row r="45" spans="1:11" ht="32.5" hidden="1" customHeight="1">
      <c r="A45" s="159">
        <v>16</v>
      </c>
      <c r="B45" s="465" t="s">
        <v>192</v>
      </c>
      <c r="C45" s="465"/>
      <c r="D45" s="465"/>
      <c r="E45" s="465"/>
      <c r="F45" s="465"/>
      <c r="G45" s="465"/>
      <c r="H45" s="156"/>
      <c r="I45" s="157"/>
      <c r="J45" s="157"/>
      <c r="K45" s="157"/>
    </row>
    <row r="46" spans="1:11" hidden="1">
      <c r="A46" s="159"/>
      <c r="B46" s="160"/>
      <c r="C46" s="161"/>
      <c r="D46" s="161"/>
      <c r="E46" s="162"/>
      <c r="F46" s="157"/>
      <c r="G46" s="163"/>
      <c r="H46" s="156"/>
      <c r="I46" s="157"/>
      <c r="J46" s="157"/>
      <c r="K46" s="157"/>
    </row>
    <row r="47" spans="1:11" ht="58.25" hidden="1" customHeight="1">
      <c r="A47" s="159">
        <v>17</v>
      </c>
      <c r="B47" s="465" t="s">
        <v>274</v>
      </c>
      <c r="C47" s="465"/>
      <c r="D47" s="465"/>
      <c r="E47" s="465"/>
      <c r="F47" s="465"/>
      <c r="G47" s="465"/>
      <c r="H47" s="156"/>
      <c r="I47" s="157"/>
      <c r="J47" s="157"/>
      <c r="K47" s="157"/>
    </row>
    <row r="48" spans="1:11">
      <c r="A48" s="159"/>
      <c r="B48" s="168"/>
      <c r="C48" s="168"/>
      <c r="D48" s="168"/>
      <c r="E48" s="168"/>
      <c r="F48" s="168"/>
      <c r="G48" s="168"/>
      <c r="H48" s="156"/>
      <c r="I48" s="466" t="s">
        <v>527</v>
      </c>
      <c r="J48" s="467"/>
      <c r="K48" s="468"/>
    </row>
    <row r="49" spans="1:11" s="172" customFormat="1" ht="27.75" customHeight="1">
      <c r="A49" s="169" t="s">
        <v>67</v>
      </c>
      <c r="B49" s="169" t="s">
        <v>68</v>
      </c>
      <c r="C49" s="169" t="s">
        <v>69</v>
      </c>
      <c r="D49" s="169" t="s">
        <v>70</v>
      </c>
      <c r="E49" s="169" t="s">
        <v>167</v>
      </c>
      <c r="F49" s="169" t="s">
        <v>168</v>
      </c>
      <c r="G49" s="169" t="s">
        <v>169</v>
      </c>
      <c r="H49" s="170"/>
      <c r="I49" s="171" t="s">
        <v>167</v>
      </c>
      <c r="J49" s="171" t="s">
        <v>168</v>
      </c>
      <c r="K49" s="171" t="s">
        <v>169</v>
      </c>
    </row>
    <row r="50" spans="1:11">
      <c r="A50" s="173"/>
      <c r="B50" s="173"/>
      <c r="C50" s="174"/>
      <c r="D50" s="174"/>
      <c r="E50" s="162"/>
      <c r="F50" s="157"/>
      <c r="G50" s="163"/>
      <c r="H50" s="156"/>
      <c r="I50" s="175"/>
      <c r="J50" s="175"/>
      <c r="K50" s="175"/>
    </row>
    <row r="51" spans="1:11" s="181" customFormat="1">
      <c r="A51" s="176" t="s">
        <v>129</v>
      </c>
      <c r="B51" s="177" t="s">
        <v>275</v>
      </c>
      <c r="C51" s="178"/>
      <c r="D51" s="178"/>
      <c r="E51" s="162"/>
      <c r="F51" s="163"/>
      <c r="G51" s="163"/>
      <c r="H51" s="179"/>
      <c r="I51" s="180"/>
      <c r="J51" s="180"/>
      <c r="K51" s="180"/>
    </row>
    <row r="52" spans="1:11">
      <c r="A52" s="159"/>
      <c r="B52" s="160"/>
      <c r="C52" s="161"/>
      <c r="D52" s="161"/>
      <c r="E52" s="162"/>
      <c r="F52" s="157"/>
      <c r="G52" s="163"/>
      <c r="H52" s="156"/>
      <c r="I52" s="175"/>
      <c r="J52" s="175"/>
      <c r="K52" s="175"/>
    </row>
    <row r="53" spans="1:11" s="181" customFormat="1">
      <c r="A53" s="182"/>
      <c r="B53" s="183" t="s">
        <v>117</v>
      </c>
      <c r="C53" s="161"/>
      <c r="D53" s="161"/>
      <c r="E53" s="162"/>
      <c r="F53" s="163"/>
      <c r="G53" s="163"/>
      <c r="H53" s="179"/>
      <c r="I53" s="180"/>
      <c r="J53" s="180"/>
      <c r="K53" s="180"/>
    </row>
    <row r="54" spans="1:11">
      <c r="A54" s="159"/>
      <c r="B54" s="160"/>
      <c r="C54" s="161"/>
      <c r="D54" s="161"/>
      <c r="E54" s="162"/>
      <c r="F54" s="157"/>
      <c r="G54" s="163"/>
      <c r="H54" s="156"/>
      <c r="I54" s="175"/>
      <c r="J54" s="175"/>
      <c r="K54" s="175"/>
    </row>
    <row r="55" spans="1:11" s="181" customFormat="1" ht="60" customHeight="1">
      <c r="A55" s="184"/>
      <c r="B55" s="185" t="s">
        <v>276</v>
      </c>
      <c r="C55" s="161"/>
      <c r="D55" s="161"/>
      <c r="E55" s="162"/>
      <c r="F55" s="163"/>
      <c r="G55" s="163"/>
      <c r="H55" s="179"/>
      <c r="I55" s="180"/>
      <c r="J55" s="180"/>
      <c r="K55" s="180"/>
    </row>
    <row r="56" spans="1:11">
      <c r="A56" s="159"/>
      <c r="B56" s="160"/>
      <c r="C56" s="161"/>
      <c r="D56" s="161"/>
      <c r="E56" s="162"/>
      <c r="F56" s="157"/>
      <c r="G56" s="163"/>
      <c r="H56" s="156"/>
      <c r="I56" s="175"/>
      <c r="J56" s="175"/>
      <c r="K56" s="175"/>
    </row>
    <row r="57" spans="1:11" s="181" customFormat="1" ht="27.75" customHeight="1">
      <c r="A57" s="184"/>
      <c r="B57" s="185" t="s">
        <v>277</v>
      </c>
      <c r="C57" s="161"/>
      <c r="D57" s="161"/>
      <c r="E57" s="162"/>
      <c r="F57" s="163"/>
      <c r="G57" s="163"/>
      <c r="H57" s="179"/>
      <c r="I57" s="180"/>
      <c r="J57" s="180"/>
      <c r="K57" s="180"/>
    </row>
    <row r="58" spans="1:11">
      <c r="A58" s="159"/>
      <c r="B58" s="160"/>
      <c r="C58" s="161"/>
      <c r="D58" s="161"/>
      <c r="E58" s="162"/>
      <c r="F58" s="157"/>
      <c r="G58" s="163"/>
      <c r="H58" s="156"/>
      <c r="I58" s="175"/>
      <c r="J58" s="175"/>
      <c r="K58" s="175"/>
    </row>
    <row r="59" spans="1:11" s="181" customFormat="1" ht="32" customHeight="1">
      <c r="A59" s="184"/>
      <c r="B59" s="185" t="s">
        <v>278</v>
      </c>
      <c r="C59" s="161"/>
      <c r="D59" s="161"/>
      <c r="E59" s="162"/>
      <c r="F59" s="163"/>
      <c r="G59" s="163"/>
      <c r="H59" s="179"/>
      <c r="I59" s="180"/>
      <c r="J59" s="180"/>
      <c r="K59" s="180"/>
    </row>
    <row r="60" spans="1:11" ht="12" customHeight="1">
      <c r="A60" s="159"/>
      <c r="B60" s="160"/>
      <c r="C60" s="161"/>
      <c r="D60" s="161"/>
      <c r="E60" s="162"/>
      <c r="F60" s="157"/>
      <c r="G60" s="163"/>
      <c r="H60" s="156"/>
      <c r="I60" s="175"/>
      <c r="J60" s="175"/>
      <c r="K60" s="175"/>
    </row>
    <row r="61" spans="1:11" s="181" customFormat="1" ht="135" customHeight="1">
      <c r="A61" s="186">
        <v>1</v>
      </c>
      <c r="B61" s="187" t="s">
        <v>279</v>
      </c>
      <c r="C61" s="163"/>
      <c r="D61" s="163"/>
      <c r="E61" s="162"/>
      <c r="F61" s="163"/>
      <c r="G61" s="188" t="s">
        <v>280</v>
      </c>
      <c r="H61" s="179"/>
      <c r="I61" s="180"/>
      <c r="J61" s="180"/>
      <c r="K61" s="180"/>
    </row>
    <row r="62" spans="1:11" s="181" customFormat="1" ht="12.75" customHeight="1">
      <c r="A62" s="186"/>
      <c r="B62" s="187" t="s">
        <v>281</v>
      </c>
      <c r="C62" s="163"/>
      <c r="D62" s="163"/>
      <c r="E62" s="162"/>
      <c r="F62" s="163"/>
      <c r="G62" s="163"/>
      <c r="H62" s="179"/>
      <c r="I62" s="180"/>
      <c r="J62" s="180"/>
      <c r="K62" s="180"/>
    </row>
    <row r="63" spans="1:11" s="181" customFormat="1">
      <c r="A63" s="186"/>
      <c r="B63" s="187" t="s">
        <v>282</v>
      </c>
      <c r="C63" s="178" t="s">
        <v>42</v>
      </c>
      <c r="D63" s="178">
        <f>D64</f>
        <v>68</v>
      </c>
      <c r="E63" s="462">
        <v>16965</v>
      </c>
      <c r="F63" s="462">
        <f>D63*E63</f>
        <v>1153620</v>
      </c>
      <c r="G63" s="163"/>
      <c r="H63" s="179"/>
      <c r="I63" s="463">
        <v>16965</v>
      </c>
      <c r="J63" s="463">
        <f>D63*I63</f>
        <v>1153620</v>
      </c>
      <c r="K63" s="180"/>
    </row>
    <row r="64" spans="1:11" s="181" customFormat="1">
      <c r="A64" s="186"/>
      <c r="B64" s="187" t="s">
        <v>283</v>
      </c>
      <c r="C64" s="178" t="s">
        <v>42</v>
      </c>
      <c r="D64" s="178">
        <v>68</v>
      </c>
      <c r="E64" s="462"/>
      <c r="F64" s="462"/>
      <c r="G64" s="163"/>
      <c r="H64" s="179"/>
      <c r="I64" s="464"/>
      <c r="J64" s="464"/>
      <c r="K64" s="180"/>
    </row>
    <row r="65" spans="1:11">
      <c r="A65" s="159"/>
      <c r="B65" s="160"/>
      <c r="C65" s="161"/>
      <c r="D65" s="161"/>
      <c r="E65" s="162"/>
      <c r="F65" s="157"/>
      <c r="G65" s="163"/>
      <c r="H65" s="156"/>
      <c r="I65" s="175"/>
      <c r="J65" s="175"/>
      <c r="K65" s="175"/>
    </row>
    <row r="66" spans="1:11" s="181" customFormat="1" ht="81" customHeight="1">
      <c r="A66" s="189">
        <v>2</v>
      </c>
      <c r="B66" s="160" t="s">
        <v>284</v>
      </c>
      <c r="C66" s="163"/>
      <c r="D66" s="163"/>
      <c r="E66" s="162"/>
      <c r="F66" s="163"/>
      <c r="G66" s="188" t="s">
        <v>285</v>
      </c>
      <c r="H66" s="179"/>
      <c r="I66" s="180"/>
      <c r="J66" s="180"/>
      <c r="K66" s="180"/>
    </row>
    <row r="67" spans="1:11" s="181" customFormat="1">
      <c r="A67" s="189"/>
      <c r="B67" s="160" t="s">
        <v>286</v>
      </c>
      <c r="C67" s="163"/>
      <c r="D67" s="163"/>
      <c r="E67" s="162"/>
      <c r="F67" s="163"/>
      <c r="G67" s="163"/>
      <c r="H67" s="179"/>
      <c r="I67" s="180"/>
      <c r="J67" s="180"/>
      <c r="K67" s="180"/>
    </row>
    <row r="68" spans="1:11" s="181" customFormat="1">
      <c r="A68" s="189"/>
      <c r="B68" s="187" t="s">
        <v>282</v>
      </c>
      <c r="C68" s="178" t="s">
        <v>42</v>
      </c>
      <c r="D68" s="178">
        <f>D69</f>
        <v>98</v>
      </c>
      <c r="E68" s="462">
        <v>4941</v>
      </c>
      <c r="F68" s="462">
        <f>D68*E68</f>
        <v>484218</v>
      </c>
      <c r="G68" s="163"/>
      <c r="H68" s="179"/>
      <c r="I68" s="463">
        <v>4941</v>
      </c>
      <c r="J68" s="463">
        <f>D68*I68</f>
        <v>484218</v>
      </c>
      <c r="K68" s="180"/>
    </row>
    <row r="69" spans="1:11" s="181" customFormat="1">
      <c r="A69" s="189"/>
      <c r="B69" s="187" t="s">
        <v>283</v>
      </c>
      <c r="C69" s="178" t="s">
        <v>42</v>
      </c>
      <c r="D69" s="178">
        <v>98</v>
      </c>
      <c r="E69" s="462"/>
      <c r="F69" s="462"/>
      <c r="G69" s="163"/>
      <c r="H69" s="179"/>
      <c r="I69" s="464"/>
      <c r="J69" s="464"/>
      <c r="K69" s="180"/>
    </row>
    <row r="70" spans="1:11" s="181" customFormat="1">
      <c r="A70" s="189"/>
      <c r="B70" s="187"/>
      <c r="C70" s="178"/>
      <c r="D70" s="178"/>
      <c r="E70" s="162"/>
      <c r="F70" s="163"/>
      <c r="G70" s="163"/>
      <c r="H70" s="179"/>
      <c r="I70" s="180"/>
      <c r="J70" s="180"/>
      <c r="K70" s="180"/>
    </row>
    <row r="71" spans="1:11" s="181" customFormat="1" ht="78" customHeight="1">
      <c r="A71" s="189">
        <v>3</v>
      </c>
      <c r="B71" s="187" t="s">
        <v>287</v>
      </c>
      <c r="C71" s="178"/>
      <c r="D71" s="178"/>
      <c r="E71" s="162"/>
      <c r="F71" s="163"/>
      <c r="G71" s="188" t="s">
        <v>488</v>
      </c>
      <c r="H71" s="179"/>
      <c r="I71" s="180"/>
      <c r="J71" s="180"/>
      <c r="K71" s="180"/>
    </row>
    <row r="72" spans="1:11" s="181" customFormat="1">
      <c r="A72" s="189"/>
      <c r="B72" s="160" t="s">
        <v>288</v>
      </c>
      <c r="C72" s="163"/>
      <c r="D72" s="163"/>
      <c r="E72" s="162"/>
      <c r="F72" s="163"/>
      <c r="G72" s="163"/>
      <c r="H72" s="179"/>
      <c r="I72" s="180"/>
      <c r="J72" s="180"/>
      <c r="K72" s="180"/>
    </row>
    <row r="73" spans="1:11" s="181" customFormat="1">
      <c r="A73" s="189"/>
      <c r="B73" s="187" t="s">
        <v>282</v>
      </c>
      <c r="C73" s="178" t="s">
        <v>42</v>
      </c>
      <c r="D73" s="178">
        <f>D74</f>
        <v>2</v>
      </c>
      <c r="E73" s="462">
        <v>4941</v>
      </c>
      <c r="F73" s="462">
        <f>D73*E73</f>
        <v>9882</v>
      </c>
      <c r="G73" s="163"/>
      <c r="H73" s="179"/>
      <c r="I73" s="463">
        <v>4941</v>
      </c>
      <c r="J73" s="463">
        <f>D73*I73</f>
        <v>9882</v>
      </c>
      <c r="K73" s="180"/>
    </row>
    <row r="74" spans="1:11" s="181" customFormat="1">
      <c r="A74" s="189"/>
      <c r="B74" s="187" t="s">
        <v>283</v>
      </c>
      <c r="C74" s="178" t="s">
        <v>42</v>
      </c>
      <c r="D74" s="178">
        <v>2</v>
      </c>
      <c r="E74" s="462"/>
      <c r="F74" s="462"/>
      <c r="G74" s="163"/>
      <c r="H74" s="179"/>
      <c r="I74" s="464"/>
      <c r="J74" s="464"/>
      <c r="K74" s="180"/>
    </row>
    <row r="75" spans="1:11">
      <c r="A75" s="159"/>
      <c r="B75" s="160"/>
      <c r="C75" s="161"/>
      <c r="D75" s="161"/>
      <c r="E75" s="162"/>
      <c r="F75" s="157"/>
      <c r="G75" s="163"/>
      <c r="H75" s="156"/>
      <c r="I75" s="175"/>
      <c r="J75" s="175"/>
      <c r="K75" s="175"/>
    </row>
    <row r="76" spans="1:11" s="181" customFormat="1" ht="45.75" customHeight="1">
      <c r="A76" s="190">
        <v>4</v>
      </c>
      <c r="B76" s="191" t="s">
        <v>289</v>
      </c>
      <c r="C76" s="163"/>
      <c r="D76" s="163"/>
      <c r="E76" s="162"/>
      <c r="F76" s="163"/>
      <c r="G76" s="188" t="s">
        <v>489</v>
      </c>
      <c r="H76" s="179"/>
      <c r="I76" s="180"/>
      <c r="J76" s="180"/>
      <c r="K76" s="180"/>
    </row>
    <row r="77" spans="1:11" s="181" customFormat="1">
      <c r="A77" s="190"/>
      <c r="B77" s="187" t="s">
        <v>282</v>
      </c>
      <c r="C77" s="178" t="s">
        <v>42</v>
      </c>
      <c r="D77" s="178">
        <f>D78</f>
        <v>68</v>
      </c>
      <c r="E77" s="462">
        <v>947</v>
      </c>
      <c r="F77" s="462">
        <f>D77*E77</f>
        <v>64396</v>
      </c>
      <c r="G77" s="163"/>
      <c r="H77" s="179"/>
      <c r="I77" s="463">
        <v>947</v>
      </c>
      <c r="J77" s="463">
        <f>D77*I77</f>
        <v>64396</v>
      </c>
      <c r="K77" s="180"/>
    </row>
    <row r="78" spans="1:11" s="181" customFormat="1">
      <c r="A78" s="190"/>
      <c r="B78" s="187" t="s">
        <v>283</v>
      </c>
      <c r="C78" s="192" t="s">
        <v>42</v>
      </c>
      <c r="D78" s="178">
        <f>D64</f>
        <v>68</v>
      </c>
      <c r="E78" s="462"/>
      <c r="F78" s="462"/>
      <c r="G78" s="163"/>
      <c r="H78" s="179"/>
      <c r="I78" s="464"/>
      <c r="J78" s="464"/>
      <c r="K78" s="180"/>
    </row>
    <row r="79" spans="1:11">
      <c r="A79" s="159"/>
      <c r="B79" s="160"/>
      <c r="C79" s="161"/>
      <c r="D79" s="161"/>
      <c r="E79" s="162"/>
      <c r="F79" s="157"/>
      <c r="G79" s="163"/>
      <c r="H79" s="156"/>
      <c r="I79" s="175"/>
      <c r="J79" s="175"/>
      <c r="K79" s="175"/>
    </row>
    <row r="80" spans="1:11" s="181" customFormat="1" ht="78.75" customHeight="1">
      <c r="A80" s="190">
        <v>5</v>
      </c>
      <c r="B80" s="187" t="s">
        <v>290</v>
      </c>
      <c r="C80" s="163"/>
      <c r="D80" s="163"/>
      <c r="E80" s="162"/>
      <c r="F80" s="163"/>
      <c r="G80" s="163" t="s">
        <v>490</v>
      </c>
      <c r="H80" s="179"/>
      <c r="I80" s="180"/>
      <c r="J80" s="180"/>
      <c r="K80" s="180"/>
    </row>
    <row r="81" spans="1:11" s="181" customFormat="1">
      <c r="A81" s="190"/>
      <c r="B81" s="187" t="s">
        <v>291</v>
      </c>
      <c r="C81" s="163"/>
      <c r="D81" s="163"/>
      <c r="E81" s="162"/>
      <c r="F81" s="163"/>
      <c r="G81" s="163"/>
      <c r="H81" s="179"/>
      <c r="I81" s="180"/>
      <c r="J81" s="180"/>
      <c r="K81" s="180"/>
    </row>
    <row r="82" spans="1:11" s="181" customFormat="1">
      <c r="A82" s="190"/>
      <c r="B82" s="187" t="s">
        <v>282</v>
      </c>
      <c r="C82" s="192" t="s">
        <v>42</v>
      </c>
      <c r="D82" s="192">
        <f>D83</f>
        <v>9</v>
      </c>
      <c r="E82" s="462">
        <v>8235</v>
      </c>
      <c r="F82" s="462">
        <f>D82*E82</f>
        <v>74115</v>
      </c>
      <c r="G82" s="163"/>
      <c r="H82" s="179"/>
      <c r="I82" s="463">
        <v>8235</v>
      </c>
      <c r="J82" s="463">
        <f>D82*I82</f>
        <v>74115</v>
      </c>
      <c r="K82" s="180"/>
    </row>
    <row r="83" spans="1:11" s="181" customFormat="1">
      <c r="A83" s="190"/>
      <c r="B83" s="187" t="s">
        <v>283</v>
      </c>
      <c r="C83" s="192" t="s">
        <v>42</v>
      </c>
      <c r="D83" s="192">
        <v>9</v>
      </c>
      <c r="E83" s="462"/>
      <c r="F83" s="462"/>
      <c r="G83" s="163"/>
      <c r="H83" s="179"/>
      <c r="I83" s="464"/>
      <c r="J83" s="464"/>
      <c r="K83" s="180"/>
    </row>
    <row r="84" spans="1:11" s="181" customFormat="1">
      <c r="A84" s="190"/>
      <c r="B84" s="187"/>
      <c r="C84" s="192"/>
      <c r="D84" s="192"/>
      <c r="E84" s="162"/>
      <c r="F84" s="163"/>
      <c r="G84" s="163"/>
      <c r="H84" s="179"/>
      <c r="I84" s="180"/>
      <c r="J84" s="180"/>
      <c r="K84" s="180"/>
    </row>
    <row r="85" spans="1:11" s="181" customFormat="1" ht="78">
      <c r="A85" s="190">
        <v>6</v>
      </c>
      <c r="B85" s="187" t="s">
        <v>292</v>
      </c>
      <c r="C85" s="192"/>
      <c r="D85" s="192"/>
      <c r="E85" s="162"/>
      <c r="F85" s="163"/>
      <c r="G85" s="163" t="s">
        <v>490</v>
      </c>
      <c r="H85" s="179"/>
      <c r="I85" s="180"/>
      <c r="J85" s="180"/>
      <c r="K85" s="180"/>
    </row>
    <row r="86" spans="1:11" s="181" customFormat="1">
      <c r="A86" s="190"/>
      <c r="B86" s="187" t="s">
        <v>282</v>
      </c>
      <c r="C86" s="192" t="s">
        <v>42</v>
      </c>
      <c r="D86" s="192">
        <f>D87</f>
        <v>11</v>
      </c>
      <c r="E86" s="462">
        <v>8235</v>
      </c>
      <c r="F86" s="462">
        <f>D86*E86</f>
        <v>90585</v>
      </c>
      <c r="G86" s="163"/>
      <c r="H86" s="179"/>
      <c r="I86" s="463">
        <v>8235</v>
      </c>
      <c r="J86" s="463">
        <f>D86*I86</f>
        <v>90585</v>
      </c>
      <c r="K86" s="180"/>
    </row>
    <row r="87" spans="1:11" s="181" customFormat="1">
      <c r="A87" s="190"/>
      <c r="B87" s="187" t="s">
        <v>283</v>
      </c>
      <c r="C87" s="192" t="s">
        <v>42</v>
      </c>
      <c r="D87" s="192">
        <v>11</v>
      </c>
      <c r="E87" s="462"/>
      <c r="F87" s="462"/>
      <c r="G87" s="163"/>
      <c r="H87" s="179"/>
      <c r="I87" s="464"/>
      <c r="J87" s="464"/>
      <c r="K87" s="180"/>
    </row>
    <row r="88" spans="1:11" s="181" customFormat="1">
      <c r="A88" s="190"/>
      <c r="B88" s="187"/>
      <c r="C88" s="192"/>
      <c r="D88" s="192"/>
      <c r="E88" s="162"/>
      <c r="F88" s="163"/>
      <c r="G88" s="163"/>
      <c r="H88" s="179"/>
      <c r="I88" s="180"/>
      <c r="J88" s="180"/>
      <c r="K88" s="180"/>
    </row>
    <row r="89" spans="1:11" s="181" customFormat="1" ht="78">
      <c r="A89" s="190">
        <v>7</v>
      </c>
      <c r="B89" s="187" t="s">
        <v>293</v>
      </c>
      <c r="C89" s="192"/>
      <c r="D89" s="192"/>
      <c r="E89" s="162"/>
      <c r="F89" s="163"/>
      <c r="G89" s="188" t="s">
        <v>491</v>
      </c>
      <c r="H89" s="179"/>
      <c r="I89" s="180"/>
      <c r="J89" s="180"/>
      <c r="K89" s="180"/>
    </row>
    <row r="90" spans="1:11" s="181" customFormat="1">
      <c r="A90" s="190"/>
      <c r="B90" s="187" t="s">
        <v>282</v>
      </c>
      <c r="C90" s="192" t="s">
        <v>42</v>
      </c>
      <c r="D90" s="192">
        <f>D91</f>
        <v>10</v>
      </c>
      <c r="E90" s="462">
        <v>4941</v>
      </c>
      <c r="F90" s="462">
        <f>D90*E90</f>
        <v>49410</v>
      </c>
      <c r="G90" s="163"/>
      <c r="H90" s="179"/>
      <c r="I90" s="463">
        <v>4941</v>
      </c>
      <c r="J90" s="463">
        <f>D90*I90</f>
        <v>49410</v>
      </c>
      <c r="K90" s="180"/>
    </row>
    <row r="91" spans="1:11" s="181" customFormat="1">
      <c r="A91" s="190"/>
      <c r="B91" s="187" t="s">
        <v>283</v>
      </c>
      <c r="C91" s="192" t="s">
        <v>42</v>
      </c>
      <c r="D91" s="192">
        <v>10</v>
      </c>
      <c r="E91" s="462"/>
      <c r="F91" s="462"/>
      <c r="G91" s="163"/>
      <c r="H91" s="179"/>
      <c r="I91" s="464"/>
      <c r="J91" s="464"/>
      <c r="K91" s="180"/>
    </row>
    <row r="92" spans="1:11" s="181" customFormat="1">
      <c r="A92" s="190"/>
      <c r="B92" s="187"/>
      <c r="C92" s="192"/>
      <c r="D92" s="192"/>
      <c r="E92" s="162"/>
      <c r="F92" s="163"/>
      <c r="G92" s="163"/>
      <c r="H92" s="179"/>
      <c r="I92" s="180"/>
      <c r="J92" s="180"/>
      <c r="K92" s="180"/>
    </row>
    <row r="93" spans="1:11" s="181" customFormat="1" ht="54.75" customHeight="1">
      <c r="A93" s="190">
        <v>8</v>
      </c>
      <c r="B93" s="191" t="s">
        <v>294</v>
      </c>
      <c r="C93" s="163"/>
      <c r="D93" s="163"/>
      <c r="E93" s="162"/>
      <c r="F93" s="163"/>
      <c r="G93" s="188" t="s">
        <v>492</v>
      </c>
      <c r="H93" s="179"/>
      <c r="I93" s="180"/>
      <c r="J93" s="180"/>
      <c r="K93" s="180"/>
    </row>
    <row r="94" spans="1:11" s="181" customFormat="1">
      <c r="A94" s="190"/>
      <c r="B94" s="191" t="s">
        <v>295</v>
      </c>
      <c r="C94" s="163"/>
      <c r="D94" s="163"/>
      <c r="E94" s="162"/>
      <c r="F94" s="163"/>
      <c r="G94" s="163"/>
      <c r="H94" s="179"/>
      <c r="I94" s="180"/>
      <c r="J94" s="180"/>
      <c r="K94" s="180"/>
    </row>
    <row r="95" spans="1:11" s="181" customFormat="1">
      <c r="A95" s="190"/>
      <c r="B95" s="187" t="s">
        <v>282</v>
      </c>
      <c r="C95" s="192" t="s">
        <v>42</v>
      </c>
      <c r="D95" s="192">
        <f>D96</f>
        <v>20</v>
      </c>
      <c r="E95" s="462">
        <v>2677</v>
      </c>
      <c r="F95" s="462">
        <f>D95*E95</f>
        <v>53540</v>
      </c>
      <c r="G95" s="163"/>
      <c r="H95" s="179"/>
      <c r="I95" s="463">
        <v>2677</v>
      </c>
      <c r="J95" s="463">
        <f>D95*I95</f>
        <v>53540</v>
      </c>
      <c r="K95" s="180"/>
    </row>
    <row r="96" spans="1:11" s="181" customFormat="1">
      <c r="A96" s="190"/>
      <c r="B96" s="187" t="s">
        <v>283</v>
      </c>
      <c r="C96" s="192" t="s">
        <v>42</v>
      </c>
      <c r="D96" s="192">
        <v>20</v>
      </c>
      <c r="E96" s="462"/>
      <c r="F96" s="462"/>
      <c r="G96" s="163"/>
      <c r="H96" s="179"/>
      <c r="I96" s="464"/>
      <c r="J96" s="464"/>
      <c r="K96" s="180"/>
    </row>
    <row r="97" spans="1:11" s="181" customFormat="1">
      <c r="A97" s="190"/>
      <c r="B97" s="187"/>
      <c r="C97" s="192"/>
      <c r="D97" s="192"/>
      <c r="E97" s="162"/>
      <c r="F97" s="163"/>
      <c r="G97" s="163"/>
      <c r="H97" s="179"/>
      <c r="I97" s="180"/>
      <c r="J97" s="180"/>
      <c r="K97" s="180"/>
    </row>
    <row r="98" spans="1:11" s="181" customFormat="1" ht="52">
      <c r="A98" s="190">
        <v>9</v>
      </c>
      <c r="B98" s="187" t="s">
        <v>296</v>
      </c>
      <c r="C98" s="192"/>
      <c r="D98" s="192"/>
      <c r="E98" s="162"/>
      <c r="F98" s="163"/>
      <c r="G98" s="188" t="s">
        <v>493</v>
      </c>
      <c r="H98" s="179"/>
      <c r="I98" s="180"/>
      <c r="J98" s="180"/>
      <c r="K98" s="180"/>
    </row>
    <row r="99" spans="1:11" s="181" customFormat="1">
      <c r="A99" s="190"/>
      <c r="B99" s="191" t="s">
        <v>297</v>
      </c>
      <c r="C99" s="163"/>
      <c r="D99" s="163"/>
      <c r="E99" s="162"/>
      <c r="F99" s="163"/>
      <c r="G99" s="163"/>
      <c r="H99" s="179"/>
      <c r="I99" s="180"/>
      <c r="J99" s="180"/>
      <c r="K99" s="180"/>
    </row>
    <row r="100" spans="1:11" s="181" customFormat="1">
      <c r="A100" s="190"/>
      <c r="B100" s="187" t="s">
        <v>282</v>
      </c>
      <c r="C100" s="192" t="s">
        <v>42</v>
      </c>
      <c r="D100" s="192">
        <f>D101</f>
        <v>10</v>
      </c>
      <c r="E100" s="462">
        <v>1525</v>
      </c>
      <c r="F100" s="462">
        <f>D100*E100</f>
        <v>15250</v>
      </c>
      <c r="G100" s="163"/>
      <c r="H100" s="179"/>
      <c r="I100" s="463">
        <v>1525</v>
      </c>
      <c r="J100" s="463">
        <f>D100*I100</f>
        <v>15250</v>
      </c>
      <c r="K100" s="180"/>
    </row>
    <row r="101" spans="1:11" s="181" customFormat="1">
      <c r="A101" s="190"/>
      <c r="B101" s="187" t="s">
        <v>283</v>
      </c>
      <c r="C101" s="192" t="s">
        <v>42</v>
      </c>
      <c r="D101" s="192">
        <v>10</v>
      </c>
      <c r="E101" s="462"/>
      <c r="F101" s="462"/>
      <c r="G101" s="163"/>
      <c r="H101" s="179"/>
      <c r="I101" s="464"/>
      <c r="J101" s="464"/>
      <c r="K101" s="180"/>
    </row>
    <row r="102" spans="1:11">
      <c r="A102" s="159"/>
      <c r="B102" s="160"/>
      <c r="C102" s="161"/>
      <c r="D102" s="161"/>
      <c r="E102" s="162"/>
      <c r="F102" s="157"/>
      <c r="G102" s="163"/>
      <c r="H102" s="156"/>
      <c r="I102" s="175"/>
      <c r="J102" s="175"/>
      <c r="K102" s="175"/>
    </row>
    <row r="103" spans="1:11" s="181" customFormat="1" ht="39">
      <c r="A103" s="186">
        <v>10</v>
      </c>
      <c r="B103" s="187" t="s">
        <v>298</v>
      </c>
      <c r="C103" s="163"/>
      <c r="D103" s="163"/>
      <c r="E103" s="162"/>
      <c r="F103" s="163"/>
      <c r="G103" s="163" t="s">
        <v>494</v>
      </c>
      <c r="H103" s="179"/>
      <c r="I103" s="180"/>
      <c r="J103" s="180"/>
      <c r="K103" s="180"/>
    </row>
    <row r="104" spans="1:11" s="181" customFormat="1">
      <c r="A104" s="186"/>
      <c r="B104" s="187" t="s">
        <v>282</v>
      </c>
      <c r="C104" s="178" t="s">
        <v>42</v>
      </c>
      <c r="D104" s="178">
        <f>D105</f>
        <v>11</v>
      </c>
      <c r="E104" s="462">
        <v>1585</v>
      </c>
      <c r="F104" s="462">
        <f>D104*E104</f>
        <v>17435</v>
      </c>
      <c r="G104" s="163"/>
      <c r="H104" s="179"/>
      <c r="I104" s="463">
        <v>1585</v>
      </c>
      <c r="J104" s="463">
        <f>D104*I104</f>
        <v>17435</v>
      </c>
      <c r="K104" s="180"/>
    </row>
    <row r="105" spans="1:11" s="181" customFormat="1">
      <c r="A105" s="186"/>
      <c r="B105" s="187" t="s">
        <v>283</v>
      </c>
      <c r="C105" s="178" t="s">
        <v>42</v>
      </c>
      <c r="D105" s="178">
        <f>6+5</f>
        <v>11</v>
      </c>
      <c r="E105" s="462"/>
      <c r="F105" s="462"/>
      <c r="G105" s="163"/>
      <c r="H105" s="179"/>
      <c r="I105" s="464"/>
      <c r="J105" s="464"/>
      <c r="K105" s="180"/>
    </row>
    <row r="106" spans="1:11" s="181" customFormat="1">
      <c r="A106" s="186"/>
      <c r="B106" s="187"/>
      <c r="C106" s="178"/>
      <c r="D106" s="178"/>
      <c r="E106" s="162"/>
      <c r="F106" s="163"/>
      <c r="G106" s="163"/>
      <c r="H106" s="179"/>
      <c r="I106" s="180"/>
      <c r="J106" s="180"/>
      <c r="K106" s="180"/>
    </row>
    <row r="107" spans="1:11" s="181" customFormat="1" ht="42.75" customHeight="1">
      <c r="A107" s="186">
        <v>11</v>
      </c>
      <c r="B107" s="187" t="s">
        <v>299</v>
      </c>
      <c r="C107" s="163"/>
      <c r="D107" s="163"/>
      <c r="E107" s="162"/>
      <c r="F107" s="163"/>
      <c r="G107" s="193" t="s">
        <v>495</v>
      </c>
      <c r="H107" s="179"/>
      <c r="I107" s="180"/>
      <c r="J107" s="180"/>
      <c r="K107" s="180"/>
    </row>
    <row r="108" spans="1:11" s="181" customFormat="1">
      <c r="A108" s="186"/>
      <c r="B108" s="187" t="s">
        <v>282</v>
      </c>
      <c r="C108" s="178" t="s">
        <v>42</v>
      </c>
      <c r="D108" s="178">
        <f>D109</f>
        <v>34</v>
      </c>
      <c r="E108" s="462">
        <v>3665</v>
      </c>
      <c r="F108" s="462">
        <f>D108*E108</f>
        <v>124610</v>
      </c>
      <c r="G108" s="163"/>
      <c r="H108" s="179"/>
      <c r="I108" s="463">
        <v>3665</v>
      </c>
      <c r="J108" s="463">
        <f>D108*I108</f>
        <v>124610</v>
      </c>
      <c r="K108" s="180"/>
    </row>
    <row r="109" spans="1:11" s="181" customFormat="1">
      <c r="A109" s="186"/>
      <c r="B109" s="187" t="s">
        <v>283</v>
      </c>
      <c r="C109" s="178" t="s">
        <v>42</v>
      </c>
      <c r="D109" s="178">
        <v>34</v>
      </c>
      <c r="E109" s="462"/>
      <c r="F109" s="462"/>
      <c r="G109" s="163"/>
      <c r="H109" s="179"/>
      <c r="I109" s="464"/>
      <c r="J109" s="464"/>
      <c r="K109" s="180"/>
    </row>
    <row r="110" spans="1:11" s="181" customFormat="1">
      <c r="A110" s="186"/>
      <c r="B110" s="187"/>
      <c r="C110" s="178"/>
      <c r="D110" s="178"/>
      <c r="E110" s="162"/>
      <c r="F110" s="163"/>
      <c r="G110" s="163"/>
      <c r="H110" s="179"/>
      <c r="I110" s="180"/>
      <c r="J110" s="180"/>
      <c r="K110" s="180"/>
    </row>
    <row r="111" spans="1:11" s="181" customFormat="1" ht="52">
      <c r="A111" s="186">
        <v>12</v>
      </c>
      <c r="B111" s="187" t="s">
        <v>300</v>
      </c>
      <c r="C111" s="178"/>
      <c r="D111" s="178"/>
      <c r="E111" s="162"/>
      <c r="F111" s="163"/>
      <c r="G111" s="193" t="s">
        <v>498</v>
      </c>
      <c r="H111" s="179"/>
      <c r="I111" s="180"/>
      <c r="J111" s="180"/>
      <c r="K111" s="180"/>
    </row>
    <row r="112" spans="1:11" s="181" customFormat="1">
      <c r="A112" s="186"/>
      <c r="B112" s="187" t="s">
        <v>282</v>
      </c>
      <c r="C112" s="178" t="s">
        <v>42</v>
      </c>
      <c r="D112" s="178">
        <f>D113</f>
        <v>17</v>
      </c>
      <c r="E112" s="462">
        <v>1935</v>
      </c>
      <c r="F112" s="462">
        <f>D112*E112</f>
        <v>32895</v>
      </c>
      <c r="G112" s="163"/>
      <c r="H112" s="179"/>
      <c r="I112" s="463">
        <v>1935</v>
      </c>
      <c r="J112" s="463">
        <f>D112*I112</f>
        <v>32895</v>
      </c>
      <c r="K112" s="180"/>
    </row>
    <row r="113" spans="1:11" s="181" customFormat="1">
      <c r="A113" s="186"/>
      <c r="B113" s="187" t="s">
        <v>283</v>
      </c>
      <c r="C113" s="178" t="s">
        <v>42</v>
      </c>
      <c r="D113" s="178">
        <v>17</v>
      </c>
      <c r="E113" s="462"/>
      <c r="F113" s="462"/>
      <c r="G113" s="163"/>
      <c r="H113" s="179"/>
      <c r="I113" s="464"/>
      <c r="J113" s="464"/>
      <c r="K113" s="180"/>
    </row>
    <row r="114" spans="1:11">
      <c r="A114" s="159"/>
      <c r="B114" s="160"/>
      <c r="C114" s="161"/>
      <c r="D114" s="161"/>
      <c r="E114" s="162"/>
      <c r="F114" s="157"/>
      <c r="G114" s="163"/>
      <c r="H114" s="156"/>
      <c r="I114" s="175"/>
      <c r="J114" s="175"/>
      <c r="K114" s="175"/>
    </row>
    <row r="115" spans="1:11" s="197" customFormat="1" ht="80.25" customHeight="1">
      <c r="A115" s="190">
        <v>13</v>
      </c>
      <c r="B115" s="187" t="s">
        <v>301</v>
      </c>
      <c r="C115" s="194"/>
      <c r="D115" s="194"/>
      <c r="E115" s="162"/>
      <c r="F115" s="194"/>
      <c r="G115" s="193" t="s">
        <v>497</v>
      </c>
      <c r="H115" s="195"/>
      <c r="I115" s="196"/>
      <c r="J115" s="196"/>
      <c r="K115" s="196"/>
    </row>
    <row r="116" spans="1:11" s="197" customFormat="1">
      <c r="A116" s="190"/>
      <c r="B116" s="187" t="s">
        <v>282</v>
      </c>
      <c r="C116" s="178" t="s">
        <v>42</v>
      </c>
      <c r="D116" s="178">
        <f>D117</f>
        <v>9</v>
      </c>
      <c r="E116" s="462">
        <v>3250</v>
      </c>
      <c r="F116" s="462">
        <f>D116*E116</f>
        <v>29250</v>
      </c>
      <c r="G116" s="163"/>
      <c r="H116" s="195"/>
      <c r="I116" s="463">
        <v>3250</v>
      </c>
      <c r="J116" s="463">
        <f>D116*I116</f>
        <v>29250</v>
      </c>
      <c r="K116" s="196"/>
    </row>
    <row r="117" spans="1:11" s="197" customFormat="1">
      <c r="A117" s="190"/>
      <c r="B117" s="187" t="s">
        <v>283</v>
      </c>
      <c r="C117" s="178" t="s">
        <v>42</v>
      </c>
      <c r="D117" s="178">
        <v>9</v>
      </c>
      <c r="E117" s="462"/>
      <c r="F117" s="462"/>
      <c r="G117" s="163"/>
      <c r="H117" s="195"/>
      <c r="I117" s="464"/>
      <c r="J117" s="464"/>
      <c r="K117" s="196"/>
    </row>
    <row r="118" spans="1:11" s="197" customFormat="1">
      <c r="A118" s="190"/>
      <c r="B118" s="187"/>
      <c r="C118" s="178"/>
      <c r="D118" s="178"/>
      <c r="E118" s="162"/>
      <c r="F118" s="194"/>
      <c r="G118" s="163"/>
      <c r="H118" s="195"/>
      <c r="I118" s="196"/>
      <c r="J118" s="196"/>
      <c r="K118" s="196"/>
    </row>
    <row r="119" spans="1:11" s="181" customFormat="1" ht="38.25" customHeight="1">
      <c r="A119" s="186">
        <v>14</v>
      </c>
      <c r="B119" s="187" t="s">
        <v>302</v>
      </c>
      <c r="C119" s="163"/>
      <c r="D119" s="163"/>
      <c r="E119" s="162"/>
      <c r="F119" s="163"/>
      <c r="G119" s="193" t="s">
        <v>496</v>
      </c>
      <c r="H119" s="179"/>
      <c r="I119" s="180"/>
      <c r="J119" s="180"/>
      <c r="K119" s="180"/>
    </row>
    <row r="120" spans="1:11" s="181" customFormat="1">
      <c r="A120" s="186"/>
      <c r="B120" s="187" t="s">
        <v>282</v>
      </c>
      <c r="C120" s="178" t="s">
        <v>42</v>
      </c>
      <c r="D120" s="178">
        <f>D121</f>
        <v>147</v>
      </c>
      <c r="E120" s="462">
        <v>960</v>
      </c>
      <c r="F120" s="462">
        <f>D120*E120</f>
        <v>141120</v>
      </c>
      <c r="G120" s="163"/>
      <c r="H120" s="179"/>
      <c r="I120" s="463">
        <v>960</v>
      </c>
      <c r="J120" s="463">
        <f>D120*I120</f>
        <v>141120</v>
      </c>
      <c r="K120" s="180"/>
    </row>
    <row r="121" spans="1:11" s="181" customFormat="1">
      <c r="A121" s="186"/>
      <c r="B121" s="187" t="s">
        <v>283</v>
      </c>
      <c r="C121" s="178" t="s">
        <v>42</v>
      </c>
      <c r="D121" s="178">
        <v>147</v>
      </c>
      <c r="E121" s="462"/>
      <c r="F121" s="462"/>
      <c r="G121" s="163"/>
      <c r="H121" s="179"/>
      <c r="I121" s="464"/>
      <c r="J121" s="464"/>
      <c r="K121" s="180"/>
    </row>
    <row r="122" spans="1:11">
      <c r="A122" s="159"/>
      <c r="B122" s="160"/>
      <c r="C122" s="161"/>
      <c r="D122" s="161"/>
      <c r="E122" s="162"/>
      <c r="F122" s="157"/>
      <c r="G122" s="163"/>
      <c r="H122" s="156"/>
      <c r="I122" s="175"/>
      <c r="J122" s="175"/>
      <c r="K122" s="175"/>
    </row>
    <row r="123" spans="1:11" s="181" customFormat="1" ht="40.5" customHeight="1">
      <c r="A123" s="186">
        <f>A119+1</f>
        <v>15</v>
      </c>
      <c r="B123" s="187" t="s">
        <v>303</v>
      </c>
      <c r="C123" s="163"/>
      <c r="D123" s="163"/>
      <c r="E123" s="162"/>
      <c r="F123" s="163"/>
      <c r="G123" s="193" t="s">
        <v>499</v>
      </c>
      <c r="H123" s="179"/>
      <c r="I123" s="180"/>
      <c r="J123" s="180"/>
      <c r="K123" s="180"/>
    </row>
    <row r="124" spans="1:11" s="181" customFormat="1">
      <c r="A124" s="186"/>
      <c r="B124" s="187" t="s">
        <v>282</v>
      </c>
      <c r="C124" s="178" t="s">
        <v>42</v>
      </c>
      <c r="D124" s="178">
        <f>D125</f>
        <v>147</v>
      </c>
      <c r="E124" s="462">
        <v>370</v>
      </c>
      <c r="F124" s="462">
        <f>D124*E124</f>
        <v>54390</v>
      </c>
      <c r="G124" s="163"/>
      <c r="H124" s="179"/>
      <c r="I124" s="463">
        <v>370</v>
      </c>
      <c r="J124" s="463">
        <f>D124*I124</f>
        <v>54390</v>
      </c>
      <c r="K124" s="180"/>
    </row>
    <row r="125" spans="1:11" s="181" customFormat="1">
      <c r="A125" s="186"/>
      <c r="B125" s="187" t="s">
        <v>283</v>
      </c>
      <c r="C125" s="178" t="s">
        <v>42</v>
      </c>
      <c r="D125" s="178">
        <f>D121</f>
        <v>147</v>
      </c>
      <c r="E125" s="462"/>
      <c r="F125" s="462"/>
      <c r="G125" s="163"/>
      <c r="H125" s="179"/>
      <c r="I125" s="464"/>
      <c r="J125" s="464"/>
      <c r="K125" s="180"/>
    </row>
    <row r="126" spans="1:11" s="181" customFormat="1">
      <c r="A126" s="186"/>
      <c r="B126" s="187"/>
      <c r="C126" s="178"/>
      <c r="D126" s="178"/>
      <c r="E126" s="162"/>
      <c r="F126" s="163"/>
      <c r="G126" s="163"/>
      <c r="H126" s="179"/>
      <c r="I126" s="180"/>
      <c r="J126" s="180"/>
      <c r="K126" s="180"/>
    </row>
    <row r="127" spans="1:11" s="181" customFormat="1">
      <c r="A127" s="186">
        <f>A123+1</f>
        <v>16</v>
      </c>
      <c r="B127" s="187" t="s">
        <v>304</v>
      </c>
      <c r="C127" s="163"/>
      <c r="D127" s="163"/>
      <c r="E127" s="162"/>
      <c r="F127" s="163"/>
      <c r="G127" s="163" t="s">
        <v>500</v>
      </c>
      <c r="H127" s="179"/>
      <c r="I127" s="180"/>
      <c r="J127" s="180"/>
      <c r="K127" s="180"/>
    </row>
    <row r="128" spans="1:11" s="181" customFormat="1">
      <c r="A128" s="186"/>
      <c r="B128" s="187" t="s">
        <v>282</v>
      </c>
      <c r="C128" s="178" t="s">
        <v>42</v>
      </c>
      <c r="D128" s="178" t="str">
        <f>D129</f>
        <v>RO</v>
      </c>
      <c r="E128" s="462">
        <v>1050</v>
      </c>
      <c r="F128" s="462"/>
      <c r="G128" s="163"/>
      <c r="H128" s="179"/>
      <c r="I128" s="463">
        <v>1050</v>
      </c>
      <c r="J128" s="180"/>
      <c r="K128" s="180"/>
    </row>
    <row r="129" spans="1:11" s="181" customFormat="1">
      <c r="A129" s="186"/>
      <c r="B129" s="187" t="s">
        <v>283</v>
      </c>
      <c r="C129" s="178" t="s">
        <v>42</v>
      </c>
      <c r="D129" s="178" t="s">
        <v>214</v>
      </c>
      <c r="E129" s="462"/>
      <c r="F129" s="462"/>
      <c r="G129" s="163"/>
      <c r="H129" s="179"/>
      <c r="I129" s="464"/>
      <c r="J129" s="180"/>
      <c r="K129" s="180"/>
    </row>
    <row r="130" spans="1:11">
      <c r="A130" s="159"/>
      <c r="B130" s="160"/>
      <c r="C130" s="161"/>
      <c r="D130" s="161"/>
      <c r="E130" s="162"/>
      <c r="F130" s="157"/>
      <c r="G130" s="163"/>
      <c r="H130" s="156"/>
      <c r="I130" s="175"/>
      <c r="J130" s="175"/>
      <c r="K130" s="175"/>
    </row>
    <row r="131" spans="1:11" s="181" customFormat="1" ht="39.75" customHeight="1">
      <c r="A131" s="186">
        <f>A127+1</f>
        <v>17</v>
      </c>
      <c r="B131" s="187" t="s">
        <v>305</v>
      </c>
      <c r="C131" s="163"/>
      <c r="D131" s="163"/>
      <c r="E131" s="162"/>
      <c r="F131" s="163"/>
      <c r="G131" s="163" t="s">
        <v>501</v>
      </c>
      <c r="H131" s="179"/>
      <c r="I131" s="180"/>
      <c r="J131" s="180"/>
      <c r="K131" s="180"/>
    </row>
    <row r="132" spans="1:11" s="181" customFormat="1">
      <c r="A132" s="186"/>
      <c r="B132" s="187" t="s">
        <v>282</v>
      </c>
      <c r="C132" s="178" t="s">
        <v>42</v>
      </c>
      <c r="D132" s="178">
        <f>D133</f>
        <v>72</v>
      </c>
      <c r="E132" s="462">
        <v>1150</v>
      </c>
      <c r="F132" s="462">
        <f>D132*E132</f>
        <v>82800</v>
      </c>
      <c r="G132" s="163"/>
      <c r="H132" s="179"/>
      <c r="I132" s="463">
        <v>1150</v>
      </c>
      <c r="J132" s="463">
        <f>D132*I132</f>
        <v>82800</v>
      </c>
      <c r="K132" s="180"/>
    </row>
    <row r="133" spans="1:11" s="181" customFormat="1">
      <c r="A133" s="186"/>
      <c r="B133" s="187" t="s">
        <v>283</v>
      </c>
      <c r="C133" s="178" t="s">
        <v>42</v>
      </c>
      <c r="D133" s="178">
        <v>72</v>
      </c>
      <c r="E133" s="462"/>
      <c r="F133" s="462"/>
      <c r="G133" s="163"/>
      <c r="H133" s="179"/>
      <c r="I133" s="464"/>
      <c r="J133" s="464"/>
      <c r="K133" s="180"/>
    </row>
    <row r="134" spans="1:11">
      <c r="A134" s="159"/>
      <c r="B134" s="160"/>
      <c r="C134" s="161"/>
      <c r="D134" s="161"/>
      <c r="E134" s="162"/>
      <c r="F134" s="157"/>
      <c r="G134" s="163"/>
      <c r="H134" s="156"/>
      <c r="I134" s="175"/>
      <c r="J134" s="175"/>
      <c r="K134" s="175"/>
    </row>
    <row r="135" spans="1:11" s="181" customFormat="1" ht="29.5" customHeight="1">
      <c r="A135" s="186">
        <f>A131+1</f>
        <v>18</v>
      </c>
      <c r="B135" s="187" t="s">
        <v>306</v>
      </c>
      <c r="C135" s="163"/>
      <c r="D135" s="163"/>
      <c r="E135" s="162"/>
      <c r="F135" s="163"/>
      <c r="G135" s="163" t="s">
        <v>502</v>
      </c>
      <c r="H135" s="179"/>
      <c r="I135" s="180"/>
      <c r="J135" s="180"/>
      <c r="K135" s="180"/>
    </row>
    <row r="136" spans="1:11" s="181" customFormat="1">
      <c r="A136" s="186"/>
      <c r="B136" s="187" t="s">
        <v>282</v>
      </c>
      <c r="C136" s="178" t="s">
        <v>42</v>
      </c>
      <c r="D136" s="178">
        <f>D137</f>
        <v>45</v>
      </c>
      <c r="E136" s="462">
        <v>495</v>
      </c>
      <c r="F136" s="462">
        <f>D136*E136</f>
        <v>22275</v>
      </c>
      <c r="G136" s="163"/>
      <c r="H136" s="179"/>
      <c r="I136" s="463">
        <v>495</v>
      </c>
      <c r="J136" s="463">
        <f>D136*I136</f>
        <v>22275</v>
      </c>
      <c r="K136" s="180"/>
    </row>
    <row r="137" spans="1:11" s="181" customFormat="1">
      <c r="A137" s="186"/>
      <c r="B137" s="187" t="s">
        <v>283</v>
      </c>
      <c r="C137" s="178" t="s">
        <v>42</v>
      </c>
      <c r="D137" s="178">
        <v>45</v>
      </c>
      <c r="E137" s="462"/>
      <c r="F137" s="462"/>
      <c r="G137" s="163"/>
      <c r="H137" s="179"/>
      <c r="I137" s="464"/>
      <c r="J137" s="464"/>
      <c r="K137" s="180"/>
    </row>
    <row r="138" spans="1:11">
      <c r="A138" s="159"/>
      <c r="B138" s="160"/>
      <c r="C138" s="161"/>
      <c r="D138" s="161"/>
      <c r="E138" s="162"/>
      <c r="F138" s="157"/>
      <c r="G138" s="163"/>
      <c r="H138" s="156"/>
      <c r="I138" s="175"/>
      <c r="J138" s="175"/>
      <c r="K138" s="175"/>
    </row>
    <row r="139" spans="1:11" s="181" customFormat="1" ht="78" customHeight="1">
      <c r="A139" s="186">
        <f>A135+1</f>
        <v>19</v>
      </c>
      <c r="B139" s="187" t="s">
        <v>307</v>
      </c>
      <c r="C139" s="163"/>
      <c r="D139" s="163"/>
      <c r="E139" s="162"/>
      <c r="F139" s="163"/>
      <c r="G139" s="193" t="s">
        <v>503</v>
      </c>
      <c r="H139" s="179"/>
      <c r="I139" s="180"/>
      <c r="J139" s="180"/>
      <c r="K139" s="180"/>
    </row>
    <row r="140" spans="1:11" s="181" customFormat="1">
      <c r="A140" s="186"/>
      <c r="B140" s="187" t="s">
        <v>282</v>
      </c>
      <c r="C140" s="178" t="s">
        <v>42</v>
      </c>
      <c r="D140" s="178">
        <f>D141</f>
        <v>11</v>
      </c>
      <c r="E140" s="462">
        <v>14600</v>
      </c>
      <c r="F140" s="462">
        <f>D140*E140</f>
        <v>160600</v>
      </c>
      <c r="G140" s="163"/>
      <c r="H140" s="179"/>
      <c r="I140" s="463">
        <v>14600</v>
      </c>
      <c r="J140" s="463">
        <f>D140*I140</f>
        <v>160600</v>
      </c>
      <c r="K140" s="180"/>
    </row>
    <row r="141" spans="1:11" s="181" customFormat="1">
      <c r="A141" s="186"/>
      <c r="B141" s="187" t="s">
        <v>283</v>
      </c>
      <c r="C141" s="178" t="s">
        <v>42</v>
      </c>
      <c r="D141" s="178">
        <v>11</v>
      </c>
      <c r="E141" s="462"/>
      <c r="F141" s="462"/>
      <c r="G141" s="163"/>
      <c r="H141" s="179"/>
      <c r="I141" s="464"/>
      <c r="J141" s="464"/>
      <c r="K141" s="180"/>
    </row>
    <row r="142" spans="1:11">
      <c r="A142" s="159"/>
      <c r="B142" s="160"/>
      <c r="C142" s="161"/>
      <c r="D142" s="161"/>
      <c r="E142" s="162"/>
      <c r="F142" s="157"/>
      <c r="G142" s="163"/>
      <c r="H142" s="156"/>
      <c r="I142" s="175"/>
      <c r="J142" s="175"/>
      <c r="K142" s="175"/>
    </row>
    <row r="143" spans="1:11" s="181" customFormat="1" ht="107.5" customHeight="1">
      <c r="A143" s="186">
        <f>A139+1</f>
        <v>20</v>
      </c>
      <c r="B143" s="187" t="s">
        <v>308</v>
      </c>
      <c r="C143" s="163"/>
      <c r="D143" s="163"/>
      <c r="E143" s="162"/>
      <c r="F143" s="163"/>
      <c r="G143" s="163" t="s">
        <v>504</v>
      </c>
      <c r="H143" s="179"/>
      <c r="I143" s="180"/>
      <c r="J143" s="180"/>
      <c r="K143" s="180"/>
    </row>
    <row r="144" spans="1:11" s="181" customFormat="1">
      <c r="A144" s="186"/>
      <c r="B144" s="187" t="s">
        <v>282</v>
      </c>
      <c r="C144" s="178" t="s">
        <v>42</v>
      </c>
      <c r="D144" s="178" t="s">
        <v>214</v>
      </c>
      <c r="E144" s="462">
        <v>8225</v>
      </c>
      <c r="F144" s="462"/>
      <c r="G144" s="163" t="s">
        <v>525</v>
      </c>
      <c r="H144" s="179"/>
      <c r="I144" s="463">
        <v>8225</v>
      </c>
      <c r="J144" s="180"/>
      <c r="K144" s="180"/>
    </row>
    <row r="145" spans="1:11" s="181" customFormat="1">
      <c r="A145" s="186"/>
      <c r="B145" s="187" t="s">
        <v>283</v>
      </c>
      <c r="C145" s="178" t="s">
        <v>42</v>
      </c>
      <c r="D145" s="178" t="s">
        <v>214</v>
      </c>
      <c r="E145" s="462"/>
      <c r="F145" s="462"/>
      <c r="G145" s="163"/>
      <c r="H145" s="179"/>
      <c r="I145" s="464"/>
      <c r="J145" s="180"/>
      <c r="K145" s="180"/>
    </row>
    <row r="146" spans="1:11" s="181" customFormat="1">
      <c r="A146" s="186"/>
      <c r="B146" s="187"/>
      <c r="C146" s="178"/>
      <c r="D146" s="178"/>
      <c r="E146" s="162"/>
      <c r="F146" s="163"/>
      <c r="G146" s="163"/>
      <c r="H146" s="179"/>
      <c r="I146" s="180"/>
      <c r="J146" s="180"/>
      <c r="K146" s="180"/>
    </row>
    <row r="147" spans="1:11" s="181" customFormat="1" ht="37.5" customHeight="1">
      <c r="A147" s="186">
        <f>A143+1</f>
        <v>21</v>
      </c>
      <c r="B147" s="187" t="s">
        <v>309</v>
      </c>
      <c r="C147" s="178"/>
      <c r="D147" s="178"/>
      <c r="E147" s="162"/>
      <c r="F147" s="163"/>
      <c r="G147" s="193" t="s">
        <v>505</v>
      </c>
      <c r="H147" s="179"/>
      <c r="I147" s="180"/>
      <c r="J147" s="180"/>
      <c r="K147" s="180"/>
    </row>
    <row r="148" spans="1:11" s="181" customFormat="1">
      <c r="A148" s="186"/>
      <c r="B148" s="187" t="s">
        <v>310</v>
      </c>
      <c r="C148" s="178"/>
      <c r="D148" s="178"/>
      <c r="E148" s="162"/>
      <c r="F148" s="163"/>
      <c r="G148" s="163"/>
      <c r="H148" s="179"/>
      <c r="I148" s="180"/>
      <c r="J148" s="180"/>
      <c r="K148" s="180"/>
    </row>
    <row r="149" spans="1:11" s="181" customFormat="1">
      <c r="A149" s="186"/>
      <c r="B149" s="187" t="s">
        <v>282</v>
      </c>
      <c r="C149" s="178" t="s">
        <v>42</v>
      </c>
      <c r="D149" s="178" t="s">
        <v>214</v>
      </c>
      <c r="E149" s="462">
        <v>6500</v>
      </c>
      <c r="F149" s="462"/>
      <c r="G149" s="163" t="s">
        <v>526</v>
      </c>
      <c r="H149" s="179"/>
      <c r="I149" s="463">
        <v>6500</v>
      </c>
      <c r="J149" s="180"/>
      <c r="K149" s="180"/>
    </row>
    <row r="150" spans="1:11" s="181" customFormat="1">
      <c r="A150" s="186"/>
      <c r="B150" s="187" t="s">
        <v>283</v>
      </c>
      <c r="C150" s="178" t="s">
        <v>42</v>
      </c>
      <c r="D150" s="178" t="s">
        <v>214</v>
      </c>
      <c r="E150" s="462"/>
      <c r="F150" s="462"/>
      <c r="G150" s="163"/>
      <c r="H150" s="179"/>
      <c r="I150" s="464"/>
      <c r="J150" s="180"/>
      <c r="K150" s="180"/>
    </row>
    <row r="151" spans="1:11">
      <c r="A151" s="159"/>
      <c r="B151" s="160"/>
      <c r="C151" s="161"/>
      <c r="D151" s="161"/>
      <c r="E151" s="162"/>
      <c r="F151" s="157"/>
      <c r="G151" s="163"/>
      <c r="H151" s="156"/>
      <c r="I151" s="175"/>
      <c r="J151" s="175"/>
      <c r="K151" s="175"/>
    </row>
    <row r="152" spans="1:11" s="197" customFormat="1">
      <c r="A152" s="186">
        <f>A147+1</f>
        <v>22</v>
      </c>
      <c r="B152" s="187" t="s">
        <v>311</v>
      </c>
      <c r="C152" s="194"/>
      <c r="D152" s="194"/>
      <c r="E152" s="162"/>
      <c r="F152" s="194"/>
      <c r="G152" s="163" t="s">
        <v>506</v>
      </c>
      <c r="H152" s="195"/>
      <c r="I152" s="196"/>
      <c r="J152" s="196"/>
      <c r="K152" s="196"/>
    </row>
    <row r="153" spans="1:11" s="197" customFormat="1">
      <c r="A153" s="186"/>
      <c r="B153" s="187" t="s">
        <v>282</v>
      </c>
      <c r="C153" s="178" t="s">
        <v>42</v>
      </c>
      <c r="D153" s="178">
        <f>D154</f>
        <v>72</v>
      </c>
      <c r="E153" s="462">
        <v>3145</v>
      </c>
      <c r="F153" s="462">
        <f>D153*E153</f>
        <v>226440</v>
      </c>
      <c r="G153" s="163"/>
      <c r="H153" s="195"/>
      <c r="I153" s="463">
        <v>3145</v>
      </c>
      <c r="J153" s="463">
        <f>D153*I153</f>
        <v>226440</v>
      </c>
      <c r="K153" s="196"/>
    </row>
    <row r="154" spans="1:11" s="197" customFormat="1">
      <c r="A154" s="186"/>
      <c r="B154" s="187" t="s">
        <v>283</v>
      </c>
      <c r="C154" s="178" t="s">
        <v>42</v>
      </c>
      <c r="D154" s="178">
        <v>72</v>
      </c>
      <c r="E154" s="462"/>
      <c r="F154" s="462"/>
      <c r="G154" s="163"/>
      <c r="H154" s="195"/>
      <c r="I154" s="464"/>
      <c r="J154" s="464"/>
      <c r="K154" s="196"/>
    </row>
    <row r="155" spans="1:11" s="197" customFormat="1">
      <c r="A155" s="190"/>
      <c r="B155" s="187"/>
      <c r="C155" s="178"/>
      <c r="D155" s="178"/>
      <c r="E155" s="162"/>
      <c r="F155" s="194"/>
      <c r="G155" s="163"/>
      <c r="H155" s="195"/>
      <c r="I155" s="196"/>
      <c r="J155" s="196"/>
      <c r="K155" s="196"/>
    </row>
    <row r="156" spans="1:11" s="197" customFormat="1" ht="93.75" customHeight="1">
      <c r="A156" s="186">
        <f>A152+1</f>
        <v>23</v>
      </c>
      <c r="B156" s="187" t="s">
        <v>312</v>
      </c>
      <c r="C156" s="194"/>
      <c r="D156" s="194"/>
      <c r="E156" s="162"/>
      <c r="F156" s="194"/>
      <c r="G156" s="193" t="s">
        <v>507</v>
      </c>
      <c r="H156" s="195"/>
      <c r="I156" s="196"/>
      <c r="J156" s="196"/>
      <c r="K156" s="196"/>
    </row>
    <row r="157" spans="1:11" s="197" customFormat="1">
      <c r="A157" s="186"/>
      <c r="B157" s="187" t="s">
        <v>282</v>
      </c>
      <c r="C157" s="178" t="s">
        <v>42</v>
      </c>
      <c r="D157" s="178">
        <f>D158</f>
        <v>29</v>
      </c>
      <c r="E157" s="462">
        <v>7825</v>
      </c>
      <c r="F157" s="462">
        <f>D157*E157</f>
        <v>226925</v>
      </c>
      <c r="G157" s="163"/>
      <c r="H157" s="195"/>
      <c r="I157" s="463">
        <v>7825</v>
      </c>
      <c r="J157" s="463">
        <f>D157*I157</f>
        <v>226925</v>
      </c>
      <c r="K157" s="196"/>
    </row>
    <row r="158" spans="1:11" s="197" customFormat="1">
      <c r="A158" s="186"/>
      <c r="B158" s="187" t="s">
        <v>283</v>
      </c>
      <c r="C158" s="178" t="s">
        <v>42</v>
      </c>
      <c r="D158" s="178">
        <v>29</v>
      </c>
      <c r="E158" s="462"/>
      <c r="F158" s="462"/>
      <c r="G158" s="163"/>
      <c r="H158" s="195"/>
      <c r="I158" s="464"/>
      <c r="J158" s="464"/>
      <c r="K158" s="196"/>
    </row>
    <row r="159" spans="1:11" s="197" customFormat="1">
      <c r="A159" s="190"/>
      <c r="B159" s="187"/>
      <c r="C159" s="178"/>
      <c r="D159" s="178"/>
      <c r="E159" s="162"/>
      <c r="F159" s="194"/>
      <c r="G159" s="163"/>
      <c r="H159" s="195"/>
      <c r="I159" s="196"/>
      <c r="J159" s="196"/>
      <c r="K159" s="196"/>
    </row>
    <row r="160" spans="1:11" s="197" customFormat="1" ht="27.75" customHeight="1">
      <c r="A160" s="186">
        <f>A156+1</f>
        <v>24</v>
      </c>
      <c r="B160" s="198" t="s">
        <v>313</v>
      </c>
      <c r="C160" s="194"/>
      <c r="D160" s="194"/>
      <c r="E160" s="162"/>
      <c r="F160" s="194"/>
      <c r="G160" s="193" t="s">
        <v>508</v>
      </c>
      <c r="H160" s="195"/>
      <c r="I160" s="196"/>
      <c r="J160" s="196"/>
      <c r="K160" s="196"/>
    </row>
    <row r="161" spans="1:11" s="197" customFormat="1">
      <c r="A161" s="186"/>
      <c r="B161" s="187" t="s">
        <v>282</v>
      </c>
      <c r="C161" s="178" t="s">
        <v>42</v>
      </c>
      <c r="D161" s="178">
        <f>D162</f>
        <v>29</v>
      </c>
      <c r="E161" s="462">
        <v>1111</v>
      </c>
      <c r="F161" s="462">
        <f>D161*E161</f>
        <v>32219</v>
      </c>
      <c r="G161" s="163"/>
      <c r="H161" s="195"/>
      <c r="I161" s="463">
        <v>1111</v>
      </c>
      <c r="J161" s="463">
        <f>D161*I161</f>
        <v>32219</v>
      </c>
      <c r="K161" s="196"/>
    </row>
    <row r="162" spans="1:11" s="197" customFormat="1">
      <c r="A162" s="186"/>
      <c r="B162" s="187" t="s">
        <v>283</v>
      </c>
      <c r="C162" s="178" t="s">
        <v>42</v>
      </c>
      <c r="D162" s="178">
        <v>29</v>
      </c>
      <c r="E162" s="462"/>
      <c r="F162" s="462"/>
      <c r="G162" s="163"/>
      <c r="H162" s="195"/>
      <c r="I162" s="464"/>
      <c r="J162" s="464"/>
      <c r="K162" s="196"/>
    </row>
    <row r="163" spans="1:11" s="197" customFormat="1">
      <c r="A163" s="190"/>
      <c r="B163" s="198"/>
      <c r="C163" s="178"/>
      <c r="D163" s="178"/>
      <c r="E163" s="162"/>
      <c r="F163" s="194"/>
      <c r="G163" s="163"/>
      <c r="H163" s="195"/>
      <c r="I163" s="196"/>
      <c r="J163" s="196"/>
      <c r="K163" s="196"/>
    </row>
    <row r="164" spans="1:11" s="197" customFormat="1" ht="39" customHeight="1">
      <c r="A164" s="186">
        <f>A160+1</f>
        <v>25</v>
      </c>
      <c r="B164" s="187" t="s">
        <v>314</v>
      </c>
      <c r="C164" s="194"/>
      <c r="D164" s="194"/>
      <c r="E164" s="162"/>
      <c r="F164" s="194"/>
      <c r="G164" s="193" t="s">
        <v>509</v>
      </c>
      <c r="H164" s="195"/>
      <c r="I164" s="196"/>
      <c r="J164" s="196"/>
      <c r="K164" s="196"/>
    </row>
    <row r="165" spans="1:11" s="197" customFormat="1">
      <c r="A165" s="186"/>
      <c r="B165" s="187" t="s">
        <v>282</v>
      </c>
      <c r="C165" s="178" t="s">
        <v>42</v>
      </c>
      <c r="D165" s="178">
        <f>D166</f>
        <v>100</v>
      </c>
      <c r="E165" s="462">
        <v>1320</v>
      </c>
      <c r="F165" s="462">
        <f>D165*E165</f>
        <v>132000</v>
      </c>
      <c r="G165" s="163"/>
      <c r="H165" s="195"/>
      <c r="I165" s="463">
        <v>1320</v>
      </c>
      <c r="J165" s="463">
        <f>D165*I165</f>
        <v>132000</v>
      </c>
      <c r="K165" s="196"/>
    </row>
    <row r="166" spans="1:11" s="197" customFormat="1">
      <c r="A166" s="186"/>
      <c r="B166" s="187" t="s">
        <v>283</v>
      </c>
      <c r="C166" s="178" t="s">
        <v>42</v>
      </c>
      <c r="D166" s="178">
        <v>100</v>
      </c>
      <c r="E166" s="462"/>
      <c r="F166" s="462"/>
      <c r="G166" s="163"/>
      <c r="H166" s="195"/>
      <c r="I166" s="464"/>
      <c r="J166" s="464"/>
      <c r="K166" s="196"/>
    </row>
    <row r="167" spans="1:11" s="197" customFormat="1">
      <c r="A167" s="190"/>
      <c r="B167" s="187"/>
      <c r="C167" s="178"/>
      <c r="D167" s="178"/>
      <c r="E167" s="162"/>
      <c r="F167" s="194"/>
      <c r="G167" s="163"/>
      <c r="H167" s="195"/>
      <c r="I167" s="196"/>
      <c r="J167" s="196"/>
      <c r="K167" s="196"/>
    </row>
    <row r="168" spans="1:11" s="197" customFormat="1" ht="65">
      <c r="A168" s="186">
        <f>A164+1</f>
        <v>26</v>
      </c>
      <c r="B168" s="187" t="s">
        <v>315</v>
      </c>
      <c r="C168" s="194"/>
      <c r="D168" s="194"/>
      <c r="E168" s="162"/>
      <c r="F168" s="194"/>
      <c r="G168" s="193" t="s">
        <v>510</v>
      </c>
      <c r="H168" s="195"/>
      <c r="I168" s="196"/>
      <c r="J168" s="196"/>
      <c r="K168" s="196"/>
    </row>
    <row r="169" spans="1:11" s="197" customFormat="1">
      <c r="A169" s="186"/>
      <c r="B169" s="187" t="s">
        <v>282</v>
      </c>
      <c r="C169" s="178" t="s">
        <v>42</v>
      </c>
      <c r="D169" s="178">
        <f>D170</f>
        <v>10</v>
      </c>
      <c r="E169" s="462">
        <v>3500</v>
      </c>
      <c r="F169" s="462">
        <f>D169*E169</f>
        <v>35000</v>
      </c>
      <c r="G169" s="163"/>
      <c r="H169" s="195"/>
      <c r="I169" s="463">
        <v>3500</v>
      </c>
      <c r="J169" s="463">
        <f>D169*I169</f>
        <v>35000</v>
      </c>
      <c r="K169" s="196"/>
    </row>
    <row r="170" spans="1:11" s="197" customFormat="1">
      <c r="A170" s="186"/>
      <c r="B170" s="187" t="s">
        <v>283</v>
      </c>
      <c r="C170" s="178" t="s">
        <v>42</v>
      </c>
      <c r="D170" s="178">
        <v>10</v>
      </c>
      <c r="E170" s="462"/>
      <c r="F170" s="462"/>
      <c r="G170" s="163"/>
      <c r="H170" s="195"/>
      <c r="I170" s="464"/>
      <c r="J170" s="464"/>
      <c r="K170" s="196"/>
    </row>
    <row r="171" spans="1:11" s="197" customFormat="1" ht="14" customHeight="1">
      <c r="A171" s="190"/>
      <c r="B171" s="187"/>
      <c r="C171" s="178"/>
      <c r="D171" s="178"/>
      <c r="E171" s="162"/>
      <c r="F171" s="194"/>
      <c r="G171" s="163"/>
      <c r="H171" s="195"/>
      <c r="I171" s="196"/>
      <c r="J171" s="196"/>
      <c r="K171" s="196"/>
    </row>
    <row r="172" spans="1:11" ht="65">
      <c r="A172" s="186">
        <f>A168+1</f>
        <v>27</v>
      </c>
      <c r="B172" s="187" t="s">
        <v>316</v>
      </c>
      <c r="C172" s="178"/>
      <c r="D172" s="161"/>
      <c r="E172" s="162"/>
      <c r="F172" s="157"/>
      <c r="G172" s="163" t="s">
        <v>511</v>
      </c>
      <c r="H172" s="156"/>
      <c r="I172" s="175"/>
      <c r="J172" s="175"/>
      <c r="K172" s="175"/>
    </row>
    <row r="173" spans="1:11">
      <c r="A173" s="186"/>
      <c r="B173" s="187" t="s">
        <v>282</v>
      </c>
      <c r="C173" s="178"/>
      <c r="D173" s="161"/>
      <c r="E173" s="162"/>
      <c r="F173" s="157"/>
      <c r="G173" s="163"/>
      <c r="H173" s="156"/>
      <c r="I173" s="175"/>
      <c r="J173" s="175"/>
      <c r="K173" s="175"/>
    </row>
    <row r="174" spans="1:11">
      <c r="A174" s="186"/>
      <c r="B174" s="187" t="s">
        <v>283</v>
      </c>
      <c r="C174" s="178"/>
      <c r="D174" s="161"/>
      <c r="E174" s="162"/>
      <c r="F174" s="157"/>
      <c r="G174" s="163"/>
      <c r="H174" s="156"/>
      <c r="I174" s="175"/>
      <c r="J174" s="175"/>
      <c r="K174" s="175"/>
    </row>
    <row r="175" spans="1:11">
      <c r="A175" s="159"/>
      <c r="B175" s="160"/>
      <c r="C175" s="161"/>
      <c r="D175" s="161"/>
      <c r="E175" s="162"/>
      <c r="F175" s="157"/>
      <c r="G175" s="163"/>
      <c r="H175" s="156"/>
      <c r="I175" s="175"/>
      <c r="J175" s="175"/>
      <c r="K175" s="175"/>
    </row>
    <row r="176" spans="1:11">
      <c r="A176" s="190">
        <f>A172+0.1</f>
        <v>27.1</v>
      </c>
      <c r="B176" s="187" t="s">
        <v>317</v>
      </c>
      <c r="C176" s="157"/>
      <c r="D176" s="157"/>
      <c r="E176" s="162"/>
      <c r="F176" s="157"/>
      <c r="G176" s="163"/>
      <c r="H176" s="156"/>
      <c r="I176" s="175"/>
      <c r="J176" s="175"/>
      <c r="K176" s="175"/>
    </row>
    <row r="177" spans="1:11">
      <c r="A177" s="159"/>
      <c r="B177" s="160" t="s">
        <v>318</v>
      </c>
      <c r="C177" s="161"/>
      <c r="D177" s="161"/>
      <c r="E177" s="162"/>
      <c r="F177" s="157"/>
      <c r="G177" s="163"/>
      <c r="H177" s="156"/>
      <c r="I177" s="175"/>
      <c r="J177" s="175"/>
      <c r="K177" s="175"/>
    </row>
    <row r="178" spans="1:11">
      <c r="A178" s="159"/>
      <c r="B178" s="187" t="s">
        <v>282</v>
      </c>
      <c r="C178" s="178" t="s">
        <v>42</v>
      </c>
      <c r="D178" s="161">
        <f>D179</f>
        <v>3</v>
      </c>
      <c r="E178" s="462">
        <v>12000</v>
      </c>
      <c r="F178" s="462">
        <f>D178*E178</f>
        <v>36000</v>
      </c>
      <c r="G178" s="163"/>
      <c r="H178" s="156"/>
      <c r="I178" s="463">
        <v>12000</v>
      </c>
      <c r="J178" s="463">
        <f>D178*I178</f>
        <v>36000</v>
      </c>
      <c r="K178" s="175"/>
    </row>
    <row r="179" spans="1:11">
      <c r="A179" s="159"/>
      <c r="B179" s="187" t="s">
        <v>283</v>
      </c>
      <c r="C179" s="178" t="s">
        <v>42</v>
      </c>
      <c r="D179" s="161">
        <v>3</v>
      </c>
      <c r="E179" s="462"/>
      <c r="F179" s="462"/>
      <c r="G179" s="163"/>
      <c r="H179" s="156"/>
      <c r="I179" s="464"/>
      <c r="J179" s="464"/>
      <c r="K179" s="175"/>
    </row>
    <row r="180" spans="1:11">
      <c r="A180" s="159"/>
      <c r="B180" s="160"/>
      <c r="C180" s="161"/>
      <c r="D180" s="161"/>
      <c r="E180" s="162"/>
      <c r="F180" s="157"/>
      <c r="G180" s="163"/>
      <c r="H180" s="156"/>
      <c r="I180" s="175"/>
      <c r="J180" s="175"/>
      <c r="K180" s="175"/>
    </row>
    <row r="181" spans="1:11" ht="39">
      <c r="A181" s="159">
        <f>A172+1</f>
        <v>28</v>
      </c>
      <c r="B181" s="187" t="s">
        <v>319</v>
      </c>
      <c r="C181" s="157"/>
      <c r="D181" s="157"/>
      <c r="E181" s="162"/>
      <c r="F181" s="157"/>
      <c r="G181" s="193" t="s">
        <v>512</v>
      </c>
      <c r="H181" s="156"/>
      <c r="I181" s="175"/>
      <c r="J181" s="175"/>
      <c r="K181" s="175"/>
    </row>
    <row r="182" spans="1:11">
      <c r="A182" s="159"/>
      <c r="B182" s="187" t="s">
        <v>282</v>
      </c>
      <c r="C182" s="178" t="s">
        <v>42</v>
      </c>
      <c r="D182" s="161">
        <f>D183</f>
        <v>36</v>
      </c>
      <c r="E182" s="462">
        <v>2635</v>
      </c>
      <c r="F182" s="462">
        <f>D182*E182</f>
        <v>94860</v>
      </c>
      <c r="G182" s="163"/>
      <c r="H182" s="156"/>
      <c r="I182" s="463">
        <v>2635</v>
      </c>
      <c r="J182" s="463">
        <f>D182*I182</f>
        <v>94860</v>
      </c>
      <c r="K182" s="175"/>
    </row>
    <row r="183" spans="1:11">
      <c r="A183" s="159"/>
      <c r="B183" s="187" t="s">
        <v>283</v>
      </c>
      <c r="C183" s="178" t="s">
        <v>42</v>
      </c>
      <c r="D183" s="161">
        <v>36</v>
      </c>
      <c r="E183" s="462"/>
      <c r="F183" s="462"/>
      <c r="G183" s="163"/>
      <c r="H183" s="156"/>
      <c r="I183" s="464"/>
      <c r="J183" s="464"/>
      <c r="K183" s="175"/>
    </row>
    <row r="184" spans="1:11">
      <c r="A184" s="159"/>
      <c r="B184" s="187"/>
      <c r="C184" s="178"/>
      <c r="D184" s="161"/>
      <c r="E184" s="162"/>
      <c r="F184" s="157"/>
      <c r="G184" s="163"/>
      <c r="H184" s="156"/>
      <c r="I184" s="175"/>
      <c r="J184" s="175"/>
      <c r="K184" s="175"/>
    </row>
    <row r="185" spans="1:11" ht="39">
      <c r="A185" s="159">
        <f>A181+1</f>
        <v>29</v>
      </c>
      <c r="B185" s="187" t="s">
        <v>320</v>
      </c>
      <c r="C185" s="157"/>
      <c r="D185" s="157"/>
      <c r="E185" s="162"/>
      <c r="F185" s="157"/>
      <c r="G185" s="193" t="s">
        <v>513</v>
      </c>
      <c r="H185" s="156"/>
      <c r="I185" s="175"/>
      <c r="J185" s="175"/>
      <c r="K185" s="175"/>
    </row>
    <row r="186" spans="1:11">
      <c r="A186" s="159"/>
      <c r="B186" s="187" t="s">
        <v>282</v>
      </c>
      <c r="C186" s="178" t="s">
        <v>42</v>
      </c>
      <c r="D186" s="161">
        <f>D187</f>
        <v>30</v>
      </c>
      <c r="E186" s="462">
        <v>7800</v>
      </c>
      <c r="F186" s="462">
        <f>D186*E186</f>
        <v>234000</v>
      </c>
      <c r="G186" s="163"/>
      <c r="H186" s="156"/>
      <c r="I186" s="463">
        <v>7800</v>
      </c>
      <c r="J186" s="463">
        <f>D186*I186</f>
        <v>234000</v>
      </c>
      <c r="K186" s="175"/>
    </row>
    <row r="187" spans="1:11">
      <c r="A187" s="159"/>
      <c r="B187" s="187" t="s">
        <v>283</v>
      </c>
      <c r="C187" s="178" t="s">
        <v>42</v>
      </c>
      <c r="D187" s="161">
        <v>30</v>
      </c>
      <c r="E187" s="462"/>
      <c r="F187" s="462"/>
      <c r="G187" s="163"/>
      <c r="H187" s="156"/>
      <c r="I187" s="464"/>
      <c r="J187" s="464"/>
      <c r="K187" s="175"/>
    </row>
    <row r="188" spans="1:11">
      <c r="A188" s="159"/>
      <c r="B188" s="187"/>
      <c r="C188" s="178"/>
      <c r="D188" s="161"/>
      <c r="E188" s="162"/>
      <c r="F188" s="157"/>
      <c r="G188" s="163"/>
      <c r="H188" s="156"/>
      <c r="I188" s="175"/>
      <c r="J188" s="175"/>
      <c r="K188" s="175"/>
    </row>
    <row r="189" spans="1:11" ht="39">
      <c r="A189" s="159">
        <f>A185+1</f>
        <v>30</v>
      </c>
      <c r="B189" s="187" t="s">
        <v>321</v>
      </c>
      <c r="C189" s="157"/>
      <c r="D189" s="157"/>
      <c r="E189" s="162"/>
      <c r="F189" s="157"/>
      <c r="G189" s="193" t="s">
        <v>514</v>
      </c>
      <c r="H189" s="156"/>
      <c r="I189" s="175"/>
      <c r="J189" s="175"/>
      <c r="K189" s="175"/>
    </row>
    <row r="190" spans="1:11">
      <c r="A190" s="159"/>
      <c r="B190" s="187" t="s">
        <v>282</v>
      </c>
      <c r="C190" s="178" t="s">
        <v>42</v>
      </c>
      <c r="D190" s="161">
        <f>D191</f>
        <v>9</v>
      </c>
      <c r="E190" s="462">
        <v>10900</v>
      </c>
      <c r="F190" s="462">
        <f>D190*E190</f>
        <v>98100</v>
      </c>
      <c r="G190" s="163"/>
      <c r="H190" s="156"/>
      <c r="I190" s="463">
        <v>10900</v>
      </c>
      <c r="J190" s="463">
        <f>D190*I190</f>
        <v>98100</v>
      </c>
      <c r="K190" s="175"/>
    </row>
    <row r="191" spans="1:11">
      <c r="A191" s="159"/>
      <c r="B191" s="187" t="s">
        <v>283</v>
      </c>
      <c r="C191" s="178" t="s">
        <v>42</v>
      </c>
      <c r="D191" s="161">
        <v>9</v>
      </c>
      <c r="E191" s="462"/>
      <c r="F191" s="462"/>
      <c r="G191" s="163"/>
      <c r="H191" s="156"/>
      <c r="I191" s="464"/>
      <c r="J191" s="464"/>
      <c r="K191" s="175"/>
    </row>
    <row r="192" spans="1:11">
      <c r="A192" s="159"/>
      <c r="B192" s="187"/>
      <c r="C192" s="178"/>
      <c r="D192" s="161"/>
      <c r="E192" s="162"/>
      <c r="F192" s="157"/>
      <c r="G192" s="163"/>
      <c r="H192" s="156"/>
      <c r="I192" s="175"/>
      <c r="J192" s="175"/>
      <c r="K192" s="175"/>
    </row>
    <row r="193" spans="1:11" s="181" customFormat="1" ht="20.25" customHeight="1">
      <c r="A193" s="162"/>
      <c r="B193" s="199" t="s">
        <v>43</v>
      </c>
      <c r="C193" s="162"/>
      <c r="D193" s="162"/>
      <c r="E193" s="162"/>
      <c r="F193" s="163"/>
      <c r="G193" s="163"/>
      <c r="H193" s="179"/>
      <c r="I193" s="180"/>
      <c r="J193" s="180"/>
      <c r="K193" s="180"/>
    </row>
    <row r="194" spans="1:11" ht="26">
      <c r="A194" s="173" t="s">
        <v>130</v>
      </c>
      <c r="B194" s="200" t="s">
        <v>322</v>
      </c>
      <c r="C194" s="201"/>
      <c r="D194" s="201"/>
      <c r="E194" s="162"/>
      <c r="F194" s="157"/>
      <c r="G194" s="163"/>
      <c r="H194" s="156"/>
      <c r="I194" s="175"/>
      <c r="J194" s="175"/>
      <c r="K194" s="175"/>
    </row>
    <row r="195" spans="1:11">
      <c r="A195" s="159"/>
      <c r="B195" s="160"/>
      <c r="C195" s="161"/>
      <c r="D195" s="161"/>
      <c r="E195" s="162"/>
      <c r="F195" s="157"/>
      <c r="G195" s="163"/>
      <c r="H195" s="156"/>
      <c r="I195" s="175"/>
      <c r="J195" s="175"/>
      <c r="K195" s="175"/>
    </row>
    <row r="196" spans="1:11" ht="211.25" customHeight="1">
      <c r="A196" s="190">
        <v>1</v>
      </c>
      <c r="B196" s="187" t="s">
        <v>323</v>
      </c>
      <c r="C196" s="178"/>
      <c r="D196" s="178"/>
      <c r="E196" s="162"/>
      <c r="F196" s="157"/>
      <c r="G196" s="193" t="s">
        <v>515</v>
      </c>
      <c r="H196" s="156"/>
      <c r="I196" s="175"/>
      <c r="J196" s="175"/>
      <c r="K196" s="202" t="s">
        <v>528</v>
      </c>
    </row>
    <row r="197" spans="1:11">
      <c r="A197" s="190"/>
      <c r="B197" s="187"/>
      <c r="C197" s="178"/>
      <c r="D197" s="178"/>
      <c r="E197" s="162"/>
      <c r="F197" s="157"/>
      <c r="G197" s="163"/>
      <c r="H197" s="156"/>
      <c r="I197" s="175"/>
      <c r="J197" s="175"/>
      <c r="K197" s="175"/>
    </row>
    <row r="198" spans="1:11" ht="12.75" customHeight="1">
      <c r="A198" s="190">
        <v>1.1000000000000001</v>
      </c>
      <c r="B198" s="187" t="s">
        <v>324</v>
      </c>
      <c r="C198" s="178" t="s">
        <v>126</v>
      </c>
      <c r="D198" s="178">
        <v>1675</v>
      </c>
      <c r="E198" s="178">
        <v>180</v>
      </c>
      <c r="F198" s="161">
        <f>D198*E198</f>
        <v>301500</v>
      </c>
      <c r="G198" s="162"/>
      <c r="H198" s="170"/>
      <c r="I198" s="203">
        <f t="shared" ref="I198:I207" si="0">E198/0.95</f>
        <v>189.47368421052633</v>
      </c>
      <c r="J198" s="204">
        <f>D198*I198</f>
        <v>317368.42105263157</v>
      </c>
      <c r="K198" s="175"/>
    </row>
    <row r="199" spans="1:11" ht="12.75" customHeight="1">
      <c r="A199" s="190">
        <v>1.2</v>
      </c>
      <c r="B199" s="187" t="s">
        <v>125</v>
      </c>
      <c r="C199" s="178" t="s">
        <v>126</v>
      </c>
      <c r="D199" s="178">
        <v>765</v>
      </c>
      <c r="E199" s="178">
        <v>240</v>
      </c>
      <c r="F199" s="161">
        <f t="shared" ref="F199:F206" si="1">D199*E199</f>
        <v>183600</v>
      </c>
      <c r="G199" s="162"/>
      <c r="H199" s="170"/>
      <c r="I199" s="203">
        <f t="shared" si="0"/>
        <v>252.63157894736844</v>
      </c>
      <c r="J199" s="204">
        <f t="shared" ref="J199:J206" si="2">D199*I199</f>
        <v>193263.15789473685</v>
      </c>
      <c r="K199" s="175"/>
    </row>
    <row r="200" spans="1:11" ht="12.75" customHeight="1">
      <c r="A200" s="190">
        <v>1.3</v>
      </c>
      <c r="B200" s="187" t="s">
        <v>127</v>
      </c>
      <c r="C200" s="178" t="s">
        <v>126</v>
      </c>
      <c r="D200" s="178">
        <v>480</v>
      </c>
      <c r="E200" s="178">
        <v>290</v>
      </c>
      <c r="F200" s="161">
        <f t="shared" si="1"/>
        <v>139200</v>
      </c>
      <c r="G200" s="162"/>
      <c r="H200" s="170"/>
      <c r="I200" s="203">
        <f t="shared" si="0"/>
        <v>305.26315789473688</v>
      </c>
      <c r="J200" s="204">
        <f t="shared" si="2"/>
        <v>146526.31578947371</v>
      </c>
      <c r="K200" s="175"/>
    </row>
    <row r="201" spans="1:11" ht="12.75" customHeight="1">
      <c r="A201" s="190">
        <v>1.4</v>
      </c>
      <c r="B201" s="187" t="s">
        <v>238</v>
      </c>
      <c r="C201" s="178" t="s">
        <v>126</v>
      </c>
      <c r="D201" s="178">
        <v>665</v>
      </c>
      <c r="E201" s="178">
        <v>425</v>
      </c>
      <c r="F201" s="161">
        <f t="shared" si="1"/>
        <v>282625</v>
      </c>
      <c r="G201" s="162"/>
      <c r="H201" s="170"/>
      <c r="I201" s="203">
        <f t="shared" si="0"/>
        <v>447.36842105263162</v>
      </c>
      <c r="J201" s="204">
        <f t="shared" si="2"/>
        <v>297500</v>
      </c>
      <c r="K201" s="175"/>
    </row>
    <row r="202" spans="1:11">
      <c r="A202" s="159">
        <v>1.5</v>
      </c>
      <c r="B202" s="160" t="s">
        <v>239</v>
      </c>
      <c r="C202" s="161" t="s">
        <v>126</v>
      </c>
      <c r="D202" s="161">
        <v>575</v>
      </c>
      <c r="E202" s="178">
        <v>550</v>
      </c>
      <c r="F202" s="161">
        <f t="shared" si="1"/>
        <v>316250</v>
      </c>
      <c r="G202" s="162"/>
      <c r="H202" s="170"/>
      <c r="I202" s="203">
        <f t="shared" si="0"/>
        <v>578.94736842105272</v>
      </c>
      <c r="J202" s="204">
        <f t="shared" si="2"/>
        <v>332894.73684210534</v>
      </c>
      <c r="K202" s="175"/>
    </row>
    <row r="203" spans="1:11">
      <c r="A203" s="159">
        <v>1.6</v>
      </c>
      <c r="B203" s="160" t="s">
        <v>205</v>
      </c>
      <c r="C203" s="161" t="s">
        <v>126</v>
      </c>
      <c r="D203" s="161">
        <v>305</v>
      </c>
      <c r="E203" s="178">
        <v>850</v>
      </c>
      <c r="F203" s="161">
        <f t="shared" si="1"/>
        <v>259250</v>
      </c>
      <c r="G203" s="162"/>
      <c r="H203" s="170"/>
      <c r="I203" s="203">
        <f t="shared" si="0"/>
        <v>894.73684210526324</v>
      </c>
      <c r="J203" s="204">
        <f t="shared" si="2"/>
        <v>272894.73684210528</v>
      </c>
      <c r="K203" s="175"/>
    </row>
    <row r="204" spans="1:11">
      <c r="A204" s="159">
        <v>1.7</v>
      </c>
      <c r="B204" s="160" t="s">
        <v>240</v>
      </c>
      <c r="C204" s="161" t="s">
        <v>126</v>
      </c>
      <c r="D204" s="161">
        <v>495</v>
      </c>
      <c r="E204" s="178">
        <v>1750</v>
      </c>
      <c r="F204" s="161">
        <f t="shared" si="1"/>
        <v>866250</v>
      </c>
      <c r="G204" s="162"/>
      <c r="H204" s="170"/>
      <c r="I204" s="203">
        <f t="shared" si="0"/>
        <v>1842.1052631578948</v>
      </c>
      <c r="J204" s="204">
        <f t="shared" si="2"/>
        <v>911842.10526315798</v>
      </c>
      <c r="K204" s="175"/>
    </row>
    <row r="205" spans="1:11" ht="12.75" customHeight="1">
      <c r="A205" s="190">
        <v>1.8</v>
      </c>
      <c r="B205" s="187" t="s">
        <v>200</v>
      </c>
      <c r="C205" s="178" t="s">
        <v>126</v>
      </c>
      <c r="D205" s="178">
        <v>420</v>
      </c>
      <c r="E205" s="178">
        <v>2200</v>
      </c>
      <c r="F205" s="161">
        <f t="shared" si="1"/>
        <v>924000</v>
      </c>
      <c r="G205" s="162"/>
      <c r="H205" s="170"/>
      <c r="I205" s="203">
        <f t="shared" si="0"/>
        <v>2315.7894736842109</v>
      </c>
      <c r="J205" s="204">
        <f t="shared" si="2"/>
        <v>972631.57894736854</v>
      </c>
      <c r="K205" s="175"/>
    </row>
    <row r="206" spans="1:11" ht="12.75" customHeight="1">
      <c r="A206" s="190">
        <v>1.9</v>
      </c>
      <c r="B206" s="187" t="s">
        <v>201</v>
      </c>
      <c r="C206" s="178" t="s">
        <v>126</v>
      </c>
      <c r="D206" s="178">
        <v>185</v>
      </c>
      <c r="E206" s="178">
        <v>3000</v>
      </c>
      <c r="F206" s="161">
        <f t="shared" si="1"/>
        <v>555000</v>
      </c>
      <c r="G206" s="162"/>
      <c r="H206" s="170"/>
      <c r="I206" s="203">
        <f t="shared" si="0"/>
        <v>3157.8947368421054</v>
      </c>
      <c r="J206" s="204">
        <f t="shared" si="2"/>
        <v>584210.52631578955</v>
      </c>
      <c r="K206" s="175"/>
    </row>
    <row r="207" spans="1:11" ht="12.75" customHeight="1">
      <c r="A207" s="205">
        <v>1.1000000000000001</v>
      </c>
      <c r="B207" s="187" t="s">
        <v>203</v>
      </c>
      <c r="C207" s="178" t="s">
        <v>126</v>
      </c>
      <c r="D207" s="178" t="s">
        <v>202</v>
      </c>
      <c r="E207" s="178">
        <v>9400</v>
      </c>
      <c r="F207" s="161"/>
      <c r="G207" s="162"/>
      <c r="H207" s="170"/>
      <c r="I207" s="203">
        <f t="shared" si="0"/>
        <v>9894.7368421052633</v>
      </c>
      <c r="J207" s="175"/>
      <c r="K207" s="175"/>
    </row>
    <row r="208" spans="1:11">
      <c r="A208" s="159"/>
      <c r="B208" s="160"/>
      <c r="C208" s="161"/>
      <c r="D208" s="161"/>
      <c r="E208" s="162"/>
      <c r="F208" s="161"/>
      <c r="G208" s="163"/>
      <c r="H208" s="156"/>
      <c r="I208" s="175"/>
      <c r="J208" s="175"/>
      <c r="K208" s="175"/>
    </row>
    <row r="209" spans="1:11" ht="54" customHeight="1">
      <c r="A209" s="190">
        <v>2</v>
      </c>
      <c r="B209" s="187" t="s">
        <v>325</v>
      </c>
      <c r="C209" s="178"/>
      <c r="D209" s="178"/>
      <c r="E209" s="162"/>
      <c r="F209" s="157"/>
      <c r="G209" s="163" t="s">
        <v>475</v>
      </c>
      <c r="H209" s="156"/>
      <c r="I209" s="175"/>
      <c r="J209" s="175"/>
      <c r="K209" s="202" t="s">
        <v>529</v>
      </c>
    </row>
    <row r="210" spans="1:11">
      <c r="A210" s="159"/>
      <c r="B210" s="160"/>
      <c r="C210" s="161"/>
      <c r="D210" s="161"/>
      <c r="E210" s="162"/>
      <c r="F210" s="157"/>
      <c r="G210" s="163"/>
      <c r="H210" s="156"/>
      <c r="I210" s="175"/>
      <c r="J210" s="204"/>
      <c r="K210" s="175"/>
    </row>
    <row r="211" spans="1:11" ht="12.75" customHeight="1">
      <c r="A211" s="190">
        <v>2.1</v>
      </c>
      <c r="B211" s="187" t="s">
        <v>324</v>
      </c>
      <c r="C211" s="178" t="s">
        <v>42</v>
      </c>
      <c r="D211" s="178">
        <v>12</v>
      </c>
      <c r="E211" s="178">
        <v>420</v>
      </c>
      <c r="F211" s="161">
        <f t="shared" ref="F211:F216" si="3">D211*E211</f>
        <v>5040</v>
      </c>
      <c r="G211" s="162"/>
      <c r="H211" s="156"/>
      <c r="I211" s="203">
        <f t="shared" ref="I211:I216" si="4">E211/0.7</f>
        <v>600</v>
      </c>
      <c r="J211" s="204">
        <f t="shared" ref="J211:J216" si="5">D211*I211</f>
        <v>7200</v>
      </c>
      <c r="K211" s="175"/>
    </row>
    <row r="212" spans="1:11" ht="12.75" customHeight="1">
      <c r="A212" s="190">
        <v>2.2000000000000002</v>
      </c>
      <c r="B212" s="187" t="s">
        <v>125</v>
      </c>
      <c r="C212" s="178" t="s">
        <v>42</v>
      </c>
      <c r="D212" s="178">
        <v>95</v>
      </c>
      <c r="E212" s="178">
        <v>455</v>
      </c>
      <c r="F212" s="161">
        <f t="shared" si="3"/>
        <v>43225</v>
      </c>
      <c r="G212" s="162"/>
      <c r="H212" s="156"/>
      <c r="I212" s="203">
        <f t="shared" si="4"/>
        <v>650</v>
      </c>
      <c r="J212" s="204">
        <f t="shared" si="5"/>
        <v>61750</v>
      </c>
      <c r="K212" s="175"/>
    </row>
    <row r="213" spans="1:11" ht="12.75" customHeight="1">
      <c r="A213" s="190">
        <v>2.2999999999999998</v>
      </c>
      <c r="B213" s="187" t="s">
        <v>127</v>
      </c>
      <c r="C213" s="178" t="s">
        <v>42</v>
      </c>
      <c r="D213" s="178">
        <v>30</v>
      </c>
      <c r="E213" s="178">
        <v>720</v>
      </c>
      <c r="F213" s="161">
        <f t="shared" si="3"/>
        <v>21600</v>
      </c>
      <c r="G213" s="162"/>
      <c r="H213" s="156"/>
      <c r="I213" s="203">
        <f t="shared" si="4"/>
        <v>1028.5714285714287</v>
      </c>
      <c r="J213" s="204">
        <f t="shared" si="5"/>
        <v>30857.142857142859</v>
      </c>
      <c r="K213" s="175"/>
    </row>
    <row r="214" spans="1:11" ht="12.75" customHeight="1">
      <c r="A214" s="190">
        <v>2.4</v>
      </c>
      <c r="B214" s="187" t="s">
        <v>238</v>
      </c>
      <c r="C214" s="178" t="s">
        <v>42</v>
      </c>
      <c r="D214" s="178">
        <v>75</v>
      </c>
      <c r="E214" s="178">
        <v>1210</v>
      </c>
      <c r="F214" s="161">
        <f t="shared" si="3"/>
        <v>90750</v>
      </c>
      <c r="G214" s="162"/>
      <c r="H214" s="156"/>
      <c r="I214" s="203">
        <f t="shared" si="4"/>
        <v>1728.5714285714287</v>
      </c>
      <c r="J214" s="204">
        <f t="shared" si="5"/>
        <v>129642.85714285714</v>
      </c>
      <c r="K214" s="175"/>
    </row>
    <row r="215" spans="1:11">
      <c r="A215" s="190">
        <v>2.5</v>
      </c>
      <c r="B215" s="187" t="s">
        <v>239</v>
      </c>
      <c r="C215" s="178" t="s">
        <v>42</v>
      </c>
      <c r="D215" s="178">
        <v>22</v>
      </c>
      <c r="E215" s="178">
        <v>1770</v>
      </c>
      <c r="F215" s="161">
        <f t="shared" si="3"/>
        <v>38940</v>
      </c>
      <c r="G215" s="162"/>
      <c r="H215" s="156"/>
      <c r="I215" s="203">
        <f t="shared" si="4"/>
        <v>2528.5714285714289</v>
      </c>
      <c r="J215" s="204">
        <f t="shared" si="5"/>
        <v>55628.571428571435</v>
      </c>
      <c r="K215" s="175"/>
    </row>
    <row r="216" spans="1:11">
      <c r="A216" s="190">
        <v>2.6</v>
      </c>
      <c r="B216" s="187" t="s">
        <v>205</v>
      </c>
      <c r="C216" s="178" t="s">
        <v>42</v>
      </c>
      <c r="D216" s="178">
        <v>20</v>
      </c>
      <c r="E216" s="178">
        <v>2530</v>
      </c>
      <c r="F216" s="161">
        <f t="shared" si="3"/>
        <v>50600</v>
      </c>
      <c r="G216" s="162"/>
      <c r="H216" s="156"/>
      <c r="I216" s="203">
        <f t="shared" si="4"/>
        <v>3614.2857142857147</v>
      </c>
      <c r="J216" s="204">
        <f t="shared" si="5"/>
        <v>72285.71428571429</v>
      </c>
      <c r="K216" s="175"/>
    </row>
    <row r="217" spans="1:11">
      <c r="A217" s="159"/>
      <c r="B217" s="160"/>
      <c r="C217" s="161"/>
      <c r="D217" s="161"/>
      <c r="E217" s="162"/>
      <c r="F217" s="157"/>
      <c r="G217" s="163"/>
      <c r="H217" s="156"/>
      <c r="I217" s="175"/>
      <c r="J217" s="204"/>
      <c r="K217" s="175"/>
    </row>
    <row r="218" spans="1:11" ht="26">
      <c r="A218" s="190">
        <v>3</v>
      </c>
      <c r="B218" s="187" t="s">
        <v>326</v>
      </c>
      <c r="C218" s="178"/>
      <c r="D218" s="178"/>
      <c r="E218" s="162"/>
      <c r="F218" s="157"/>
      <c r="G218" s="163" t="s">
        <v>516</v>
      </c>
      <c r="H218" s="156"/>
      <c r="I218" s="175"/>
      <c r="J218" s="204"/>
      <c r="K218" s="202" t="s">
        <v>530</v>
      </c>
    </row>
    <row r="219" spans="1:11">
      <c r="A219" s="159"/>
      <c r="B219" s="160"/>
      <c r="C219" s="161"/>
      <c r="D219" s="161"/>
      <c r="E219" s="162"/>
      <c r="F219" s="157"/>
      <c r="G219" s="163"/>
      <c r="H219" s="156"/>
      <c r="I219" s="175"/>
      <c r="J219" s="204"/>
      <c r="K219" s="175"/>
    </row>
    <row r="220" spans="1:11">
      <c r="A220" s="190">
        <v>3.1</v>
      </c>
      <c r="B220" s="187" t="s">
        <v>327</v>
      </c>
      <c r="C220" s="178" t="s">
        <v>126</v>
      </c>
      <c r="D220" s="178">
        <f>190+635</f>
        <v>825</v>
      </c>
      <c r="E220" s="178">
        <v>81</v>
      </c>
      <c r="F220" s="161">
        <f t="shared" ref="F220:F227" si="6">D220*E220</f>
        <v>66825</v>
      </c>
      <c r="G220" s="178"/>
      <c r="H220" s="156"/>
      <c r="I220" s="203">
        <f t="shared" ref="I220:I227" si="7">E220/0.93</f>
        <v>87.096774193548384</v>
      </c>
      <c r="J220" s="204">
        <f t="shared" ref="J220:J227" si="8">D220*I220</f>
        <v>71854.838709677424</v>
      </c>
      <c r="K220" s="175"/>
    </row>
    <row r="221" spans="1:11">
      <c r="A221" s="190">
        <v>3.2</v>
      </c>
      <c r="B221" s="187" t="s">
        <v>328</v>
      </c>
      <c r="C221" s="178" t="s">
        <v>126</v>
      </c>
      <c r="D221" s="178">
        <f>90+270</f>
        <v>360</v>
      </c>
      <c r="E221" s="178">
        <v>108</v>
      </c>
      <c r="F221" s="161">
        <f t="shared" si="6"/>
        <v>38880</v>
      </c>
      <c r="G221" s="178"/>
      <c r="H221" s="156"/>
      <c r="I221" s="203">
        <f t="shared" si="7"/>
        <v>116.12903225806451</v>
      </c>
      <c r="J221" s="204">
        <f t="shared" si="8"/>
        <v>41806.451612903227</v>
      </c>
      <c r="K221" s="175"/>
    </row>
    <row r="222" spans="1:11">
      <c r="A222" s="190">
        <v>3.3</v>
      </c>
      <c r="B222" s="187" t="s">
        <v>329</v>
      </c>
      <c r="C222" s="178" t="s">
        <v>126</v>
      </c>
      <c r="D222" s="178">
        <f>25+175</f>
        <v>200</v>
      </c>
      <c r="E222" s="178">
        <v>135</v>
      </c>
      <c r="F222" s="161">
        <f t="shared" si="6"/>
        <v>27000</v>
      </c>
      <c r="G222" s="178"/>
      <c r="H222" s="156"/>
      <c r="I222" s="203">
        <f t="shared" si="7"/>
        <v>145.16129032258064</v>
      </c>
      <c r="J222" s="204">
        <f t="shared" si="8"/>
        <v>29032.258064516129</v>
      </c>
      <c r="K222" s="175"/>
    </row>
    <row r="223" spans="1:11">
      <c r="A223" s="190">
        <v>3.4</v>
      </c>
      <c r="B223" s="187" t="s">
        <v>330</v>
      </c>
      <c r="C223" s="178" t="s">
        <v>126</v>
      </c>
      <c r="D223" s="178">
        <v>190</v>
      </c>
      <c r="E223" s="178">
        <v>450</v>
      </c>
      <c r="F223" s="161">
        <f t="shared" si="6"/>
        <v>85500</v>
      </c>
      <c r="G223" s="178"/>
      <c r="H223" s="156"/>
      <c r="I223" s="203">
        <f t="shared" si="7"/>
        <v>483.87096774193543</v>
      </c>
      <c r="J223" s="204">
        <f t="shared" si="8"/>
        <v>91935.483870967728</v>
      </c>
      <c r="K223" s="175"/>
    </row>
    <row r="224" spans="1:11">
      <c r="A224" s="190">
        <v>3.5</v>
      </c>
      <c r="B224" s="187" t="s">
        <v>331</v>
      </c>
      <c r="C224" s="178" t="s">
        <v>126</v>
      </c>
      <c r="D224" s="178">
        <v>180</v>
      </c>
      <c r="E224" s="178">
        <v>515</v>
      </c>
      <c r="F224" s="161">
        <f t="shared" si="6"/>
        <v>92700</v>
      </c>
      <c r="G224" s="178"/>
      <c r="H224" s="156"/>
      <c r="I224" s="203">
        <f t="shared" si="7"/>
        <v>553.76344086021504</v>
      </c>
      <c r="J224" s="204">
        <f t="shared" si="8"/>
        <v>99677.419354838712</v>
      </c>
      <c r="K224" s="175"/>
    </row>
    <row r="225" spans="1:11">
      <c r="A225" s="190">
        <v>3.6</v>
      </c>
      <c r="B225" s="187" t="s">
        <v>332</v>
      </c>
      <c r="C225" s="178" t="s">
        <v>126</v>
      </c>
      <c r="D225" s="178">
        <v>70</v>
      </c>
      <c r="E225" s="178">
        <v>600</v>
      </c>
      <c r="F225" s="161">
        <f t="shared" si="6"/>
        <v>42000</v>
      </c>
      <c r="G225" s="178"/>
      <c r="H225" s="156"/>
      <c r="I225" s="203">
        <f t="shared" si="7"/>
        <v>645.16129032258061</v>
      </c>
      <c r="J225" s="204">
        <f t="shared" si="8"/>
        <v>45161.290322580644</v>
      </c>
      <c r="K225" s="175"/>
    </row>
    <row r="226" spans="1:11">
      <c r="A226" s="190">
        <v>3.7</v>
      </c>
      <c r="B226" s="187" t="s">
        <v>333</v>
      </c>
      <c r="C226" s="178" t="s">
        <v>126</v>
      </c>
      <c r="D226" s="178">
        <v>40</v>
      </c>
      <c r="E226" s="178">
        <v>710</v>
      </c>
      <c r="F226" s="161">
        <f t="shared" si="6"/>
        <v>28400</v>
      </c>
      <c r="G226" s="178"/>
      <c r="H226" s="156"/>
      <c r="I226" s="203">
        <f t="shared" si="7"/>
        <v>763.4408602150537</v>
      </c>
      <c r="J226" s="204">
        <f t="shared" si="8"/>
        <v>30537.634408602149</v>
      </c>
      <c r="K226" s="175"/>
    </row>
    <row r="227" spans="1:11">
      <c r="A227" s="190">
        <v>3.8</v>
      </c>
      <c r="B227" s="187" t="s">
        <v>334</v>
      </c>
      <c r="C227" s="178" t="s">
        <v>126</v>
      </c>
      <c r="D227" s="178">
        <v>15</v>
      </c>
      <c r="E227" s="178">
        <v>850</v>
      </c>
      <c r="F227" s="161">
        <f t="shared" si="6"/>
        <v>12750</v>
      </c>
      <c r="G227" s="178"/>
      <c r="H227" s="156"/>
      <c r="I227" s="203">
        <f t="shared" si="7"/>
        <v>913.97849462365582</v>
      </c>
      <c r="J227" s="204">
        <f t="shared" si="8"/>
        <v>13709.677419354837</v>
      </c>
      <c r="K227" s="175"/>
    </row>
    <row r="228" spans="1:11">
      <c r="A228" s="190"/>
      <c r="B228" s="187"/>
      <c r="C228" s="178"/>
      <c r="D228" s="178"/>
      <c r="E228" s="162"/>
      <c r="F228" s="157"/>
      <c r="G228" s="163"/>
      <c r="H228" s="156"/>
      <c r="I228" s="175"/>
      <c r="J228" s="175"/>
      <c r="K228" s="175"/>
    </row>
    <row r="229" spans="1:11" ht="41" customHeight="1">
      <c r="A229" s="190">
        <v>4</v>
      </c>
      <c r="B229" s="187" t="s">
        <v>335</v>
      </c>
      <c r="C229" s="178"/>
      <c r="D229" s="178"/>
      <c r="E229" s="162"/>
      <c r="F229" s="157"/>
      <c r="G229" s="163" t="s">
        <v>516</v>
      </c>
      <c r="H229" s="156"/>
      <c r="I229" s="175"/>
      <c r="J229" s="175"/>
      <c r="K229" s="202" t="s">
        <v>530</v>
      </c>
    </row>
    <row r="230" spans="1:11">
      <c r="A230" s="190"/>
      <c r="B230" s="187"/>
      <c r="C230" s="178"/>
      <c r="D230" s="178"/>
      <c r="E230" s="162"/>
      <c r="F230" s="157"/>
      <c r="G230" s="163"/>
      <c r="H230" s="156"/>
      <c r="I230" s="175"/>
      <c r="J230" s="204"/>
      <c r="K230" s="175"/>
    </row>
    <row r="231" spans="1:11">
      <c r="A231" s="190">
        <v>4.0999999999999996</v>
      </c>
      <c r="B231" s="187" t="s">
        <v>327</v>
      </c>
      <c r="C231" s="178" t="s">
        <v>126</v>
      </c>
      <c r="D231" s="178">
        <f>190+635</f>
        <v>825</v>
      </c>
      <c r="E231" s="178">
        <v>270.89999999999998</v>
      </c>
      <c r="F231" s="161">
        <f t="shared" ref="F231:F238" si="9">D231*E231</f>
        <v>223492.49999999997</v>
      </c>
      <c r="G231" s="178"/>
      <c r="H231" s="156"/>
      <c r="I231" s="203">
        <f t="shared" ref="I231:I238" si="10">E231/0.93</f>
        <v>291.29032258064512</v>
      </c>
      <c r="J231" s="204">
        <f t="shared" ref="J231:J238" si="11">D231*I231</f>
        <v>240314.51612903221</v>
      </c>
      <c r="K231" s="175"/>
    </row>
    <row r="232" spans="1:11">
      <c r="A232" s="190">
        <v>4.2</v>
      </c>
      <c r="B232" s="187" t="s">
        <v>328</v>
      </c>
      <c r="C232" s="178" t="s">
        <v>126</v>
      </c>
      <c r="D232" s="178">
        <f>90+270</f>
        <v>360</v>
      </c>
      <c r="E232" s="178">
        <v>307.29999999999995</v>
      </c>
      <c r="F232" s="161">
        <f t="shared" si="9"/>
        <v>110627.99999999999</v>
      </c>
      <c r="G232" s="178"/>
      <c r="H232" s="156"/>
      <c r="I232" s="203">
        <f t="shared" si="10"/>
        <v>330.43010752688167</v>
      </c>
      <c r="J232" s="204">
        <f t="shared" si="11"/>
        <v>118954.83870967739</v>
      </c>
      <c r="K232" s="175"/>
    </row>
    <row r="233" spans="1:11">
      <c r="A233" s="190">
        <v>4.3</v>
      </c>
      <c r="B233" s="187" t="s">
        <v>329</v>
      </c>
      <c r="C233" s="178" t="s">
        <v>126</v>
      </c>
      <c r="D233" s="178">
        <f>25+175</f>
        <v>200</v>
      </c>
      <c r="E233" s="178">
        <v>352.09999999999997</v>
      </c>
      <c r="F233" s="161">
        <f t="shared" si="9"/>
        <v>70420</v>
      </c>
      <c r="G233" s="178"/>
      <c r="H233" s="156"/>
      <c r="I233" s="203">
        <f t="shared" si="10"/>
        <v>378.60215053763437</v>
      </c>
      <c r="J233" s="204">
        <f t="shared" si="11"/>
        <v>75720.430107526874</v>
      </c>
      <c r="K233" s="175"/>
    </row>
    <row r="234" spans="1:11">
      <c r="A234" s="190">
        <v>4.4000000000000004</v>
      </c>
      <c r="B234" s="187" t="s">
        <v>330</v>
      </c>
      <c r="C234" s="178" t="s">
        <v>126</v>
      </c>
      <c r="D234" s="178">
        <v>190</v>
      </c>
      <c r="E234" s="178">
        <v>392</v>
      </c>
      <c r="F234" s="161">
        <f t="shared" si="9"/>
        <v>74480</v>
      </c>
      <c r="G234" s="162"/>
      <c r="H234" s="156"/>
      <c r="I234" s="203">
        <f t="shared" si="10"/>
        <v>421.50537634408602</v>
      </c>
      <c r="J234" s="204">
        <f t="shared" si="11"/>
        <v>80086.021505376339</v>
      </c>
      <c r="K234" s="175"/>
    </row>
    <row r="235" spans="1:11">
      <c r="A235" s="190">
        <v>4.5</v>
      </c>
      <c r="B235" s="187" t="s">
        <v>331</v>
      </c>
      <c r="C235" s="178" t="s">
        <v>126</v>
      </c>
      <c r="D235" s="178">
        <v>180</v>
      </c>
      <c r="E235" s="178">
        <v>461.99999999999994</v>
      </c>
      <c r="F235" s="161">
        <f t="shared" si="9"/>
        <v>83159.999999999985</v>
      </c>
      <c r="G235" s="162"/>
      <c r="H235" s="156"/>
      <c r="I235" s="203">
        <f t="shared" si="10"/>
        <v>496.77419354838702</v>
      </c>
      <c r="J235" s="204">
        <f t="shared" si="11"/>
        <v>89419.354838709667</v>
      </c>
      <c r="K235" s="175"/>
    </row>
    <row r="236" spans="1:11">
      <c r="A236" s="190">
        <v>4.5999999999999996</v>
      </c>
      <c r="B236" s="187" t="s">
        <v>332</v>
      </c>
      <c r="C236" s="178" t="s">
        <v>126</v>
      </c>
      <c r="D236" s="178">
        <v>70</v>
      </c>
      <c r="E236" s="178">
        <v>519.4</v>
      </c>
      <c r="F236" s="161">
        <f t="shared" si="9"/>
        <v>36358</v>
      </c>
      <c r="G236" s="162"/>
      <c r="H236" s="156"/>
      <c r="I236" s="203">
        <f t="shared" si="10"/>
        <v>558.49462365591387</v>
      </c>
      <c r="J236" s="204">
        <f t="shared" si="11"/>
        <v>39094.623655913972</v>
      </c>
      <c r="K236" s="175"/>
    </row>
    <row r="237" spans="1:11">
      <c r="A237" s="190">
        <v>4.7</v>
      </c>
      <c r="B237" s="187" t="s">
        <v>333</v>
      </c>
      <c r="C237" s="178" t="s">
        <v>126</v>
      </c>
      <c r="D237" s="178">
        <v>40</v>
      </c>
      <c r="E237" s="178">
        <v>616</v>
      </c>
      <c r="F237" s="161">
        <f t="shared" si="9"/>
        <v>24640</v>
      </c>
      <c r="G237" s="162"/>
      <c r="H237" s="156"/>
      <c r="I237" s="203">
        <f t="shared" si="10"/>
        <v>662.36559139784947</v>
      </c>
      <c r="J237" s="204">
        <f t="shared" si="11"/>
        <v>26494.62365591398</v>
      </c>
      <c r="K237" s="175"/>
    </row>
    <row r="238" spans="1:11">
      <c r="A238" s="190">
        <v>4.8</v>
      </c>
      <c r="B238" s="187" t="s">
        <v>334</v>
      </c>
      <c r="C238" s="178" t="s">
        <v>126</v>
      </c>
      <c r="D238" s="178">
        <v>15</v>
      </c>
      <c r="E238" s="178">
        <v>735</v>
      </c>
      <c r="F238" s="161">
        <f t="shared" si="9"/>
        <v>11025</v>
      </c>
      <c r="G238" s="162"/>
      <c r="H238" s="156"/>
      <c r="I238" s="203">
        <f t="shared" si="10"/>
        <v>790.32258064516122</v>
      </c>
      <c r="J238" s="204">
        <f t="shared" si="11"/>
        <v>11854.838709677419</v>
      </c>
      <c r="K238" s="175"/>
    </row>
    <row r="239" spans="1:11">
      <c r="A239" s="190"/>
      <c r="B239" s="187"/>
      <c r="C239" s="178"/>
      <c r="D239" s="178"/>
      <c r="E239" s="162"/>
      <c r="F239" s="157"/>
      <c r="G239" s="163"/>
      <c r="H239" s="156"/>
      <c r="I239" s="175"/>
      <c r="J239" s="204"/>
      <c r="K239" s="175"/>
    </row>
    <row r="240" spans="1:11" ht="55.25" customHeight="1">
      <c r="A240" s="190">
        <v>5</v>
      </c>
      <c r="B240" s="187" t="s">
        <v>336</v>
      </c>
      <c r="C240" s="178"/>
      <c r="D240" s="178"/>
      <c r="E240" s="162"/>
      <c r="F240" s="157"/>
      <c r="G240" s="163" t="s">
        <v>475</v>
      </c>
      <c r="H240" s="156"/>
      <c r="I240" s="175"/>
      <c r="J240" s="204"/>
      <c r="K240" s="202" t="s">
        <v>529</v>
      </c>
    </row>
    <row r="241" spans="1:11">
      <c r="A241" s="159"/>
      <c r="B241" s="160"/>
      <c r="C241" s="161"/>
      <c r="D241" s="161"/>
      <c r="E241" s="162"/>
      <c r="F241" s="157"/>
      <c r="G241" s="163"/>
      <c r="H241" s="156"/>
      <c r="I241" s="175"/>
      <c r="J241" s="204"/>
      <c r="K241" s="175"/>
    </row>
    <row r="242" spans="1:11" ht="12.75" customHeight="1">
      <c r="A242" s="190">
        <v>5.0999999999999996</v>
      </c>
      <c r="B242" s="187" t="s">
        <v>240</v>
      </c>
      <c r="C242" s="178" t="s">
        <v>42</v>
      </c>
      <c r="D242" s="178">
        <v>4</v>
      </c>
      <c r="E242" s="162">
        <v>2210</v>
      </c>
      <c r="F242" s="161">
        <f t="shared" ref="F242:F244" si="12">D242*E242</f>
        <v>8840</v>
      </c>
      <c r="G242" s="163"/>
      <c r="H242" s="156"/>
      <c r="I242" s="203">
        <f>E242/0.75</f>
        <v>2946.6666666666665</v>
      </c>
      <c r="J242" s="204">
        <f t="shared" ref="J242:J244" si="13">D242*I242</f>
        <v>11786.666666666666</v>
      </c>
      <c r="K242" s="175"/>
    </row>
    <row r="243" spans="1:11" ht="12.75" customHeight="1">
      <c r="A243" s="190">
        <v>5.2</v>
      </c>
      <c r="B243" s="187" t="s">
        <v>200</v>
      </c>
      <c r="C243" s="178" t="s">
        <v>42</v>
      </c>
      <c r="D243" s="178">
        <v>6</v>
      </c>
      <c r="E243" s="162">
        <v>2410</v>
      </c>
      <c r="F243" s="161">
        <f t="shared" si="12"/>
        <v>14460</v>
      </c>
      <c r="G243" s="163"/>
      <c r="H243" s="156"/>
      <c r="I243" s="203">
        <f>E243/0.75</f>
        <v>3213.3333333333335</v>
      </c>
      <c r="J243" s="204">
        <f t="shared" si="13"/>
        <v>19280</v>
      </c>
      <c r="K243" s="175"/>
    </row>
    <row r="244" spans="1:11" ht="12.75" customHeight="1">
      <c r="A244" s="190">
        <v>5.3</v>
      </c>
      <c r="B244" s="187" t="s">
        <v>201</v>
      </c>
      <c r="C244" s="178" t="s">
        <v>42</v>
      </c>
      <c r="D244" s="178">
        <v>3</v>
      </c>
      <c r="E244" s="162">
        <v>2850</v>
      </c>
      <c r="F244" s="161">
        <f t="shared" si="12"/>
        <v>8550</v>
      </c>
      <c r="G244" s="163"/>
      <c r="H244" s="156"/>
      <c r="I244" s="203">
        <f>E244/0.75</f>
        <v>3800</v>
      </c>
      <c r="J244" s="204">
        <f t="shared" si="13"/>
        <v>11400</v>
      </c>
      <c r="K244" s="175"/>
    </row>
    <row r="245" spans="1:11" ht="12.75" customHeight="1">
      <c r="A245" s="190">
        <v>5.4</v>
      </c>
      <c r="B245" s="187" t="s">
        <v>203</v>
      </c>
      <c r="C245" s="178" t="s">
        <v>42</v>
      </c>
      <c r="D245" s="178" t="s">
        <v>202</v>
      </c>
      <c r="E245" s="162">
        <v>9400</v>
      </c>
      <c r="F245" s="157"/>
      <c r="G245" s="163"/>
      <c r="H245" s="156"/>
      <c r="I245" s="203">
        <f>E245/0.75</f>
        <v>12533.333333333334</v>
      </c>
      <c r="J245" s="204"/>
      <c r="K245" s="175"/>
    </row>
    <row r="246" spans="1:11">
      <c r="A246" s="159"/>
      <c r="B246" s="160"/>
      <c r="C246" s="161"/>
      <c r="D246" s="161"/>
      <c r="E246" s="162"/>
      <c r="F246" s="157"/>
      <c r="G246" s="163"/>
      <c r="H246" s="156"/>
      <c r="I246" s="206"/>
      <c r="J246" s="175"/>
      <c r="K246" s="175"/>
    </row>
    <row r="247" spans="1:11" s="211" customFormat="1" ht="57" customHeight="1">
      <c r="A247" s="190">
        <v>6</v>
      </c>
      <c r="B247" s="160" t="s">
        <v>337</v>
      </c>
      <c r="C247" s="178"/>
      <c r="D247" s="178"/>
      <c r="E247" s="207"/>
      <c r="F247" s="208"/>
      <c r="G247" s="163" t="s">
        <v>475</v>
      </c>
      <c r="H247" s="209"/>
      <c r="I247" s="210"/>
      <c r="J247" s="175"/>
      <c r="K247" s="202" t="s">
        <v>529</v>
      </c>
    </row>
    <row r="248" spans="1:11" s="211" customFormat="1" ht="12.75" customHeight="1">
      <c r="A248" s="190"/>
      <c r="B248" s="187"/>
      <c r="C248" s="178"/>
      <c r="D248" s="178"/>
      <c r="E248" s="207"/>
      <c r="F248" s="208"/>
      <c r="G248" s="212"/>
      <c r="H248" s="209"/>
      <c r="I248" s="210"/>
      <c r="J248" s="204"/>
      <c r="K248" s="213"/>
    </row>
    <row r="249" spans="1:11" s="211" customFormat="1" ht="12.75" customHeight="1">
      <c r="A249" s="190">
        <f>A247+0.1</f>
        <v>6.1</v>
      </c>
      <c r="B249" s="187" t="s">
        <v>125</v>
      </c>
      <c r="C249" s="178" t="s">
        <v>42</v>
      </c>
      <c r="D249" s="178">
        <v>40</v>
      </c>
      <c r="E249" s="207">
        <v>580</v>
      </c>
      <c r="F249" s="161">
        <f t="shared" ref="F249:F253" si="14">D249*E249</f>
        <v>23200</v>
      </c>
      <c r="G249" s="212"/>
      <c r="H249" s="209"/>
      <c r="I249" s="203">
        <f>E249/0.75</f>
        <v>773.33333333333337</v>
      </c>
      <c r="J249" s="204">
        <f t="shared" ref="J249:J253" si="15">D249*I249</f>
        <v>30933.333333333336</v>
      </c>
      <c r="K249" s="213"/>
    </row>
    <row r="250" spans="1:11" s="211" customFormat="1" ht="12.75" customHeight="1">
      <c r="A250" s="190">
        <v>6.2</v>
      </c>
      <c r="B250" s="187" t="s">
        <v>127</v>
      </c>
      <c r="C250" s="178" t="s">
        <v>42</v>
      </c>
      <c r="D250" s="178">
        <v>5</v>
      </c>
      <c r="E250" s="207">
        <v>820</v>
      </c>
      <c r="F250" s="161">
        <f t="shared" si="14"/>
        <v>4100</v>
      </c>
      <c r="G250" s="212"/>
      <c r="H250" s="209"/>
      <c r="I250" s="203">
        <f>E250/0.75</f>
        <v>1093.3333333333333</v>
      </c>
      <c r="J250" s="204">
        <f t="shared" si="15"/>
        <v>5466.6666666666661</v>
      </c>
      <c r="K250" s="213"/>
    </row>
    <row r="251" spans="1:11" s="211" customFormat="1" ht="12.75" customHeight="1">
      <c r="A251" s="190">
        <f>A250+0.1</f>
        <v>6.3</v>
      </c>
      <c r="B251" s="187" t="s">
        <v>238</v>
      </c>
      <c r="C251" s="178" t="s">
        <v>42</v>
      </c>
      <c r="D251" s="178">
        <v>8</v>
      </c>
      <c r="E251" s="207">
        <v>940</v>
      </c>
      <c r="F251" s="161">
        <f t="shared" si="14"/>
        <v>7520</v>
      </c>
      <c r="G251" s="212"/>
      <c r="H251" s="209"/>
      <c r="I251" s="203">
        <f>E251/0.75</f>
        <v>1253.3333333333333</v>
      </c>
      <c r="J251" s="204">
        <f t="shared" si="15"/>
        <v>10026.666666666666</v>
      </c>
      <c r="K251" s="213"/>
    </row>
    <row r="252" spans="1:11" s="211" customFormat="1" ht="12.75" customHeight="1">
      <c r="A252" s="190">
        <f>A251+0.1</f>
        <v>6.3999999999999995</v>
      </c>
      <c r="B252" s="187" t="s">
        <v>239</v>
      </c>
      <c r="C252" s="178" t="s">
        <v>42</v>
      </c>
      <c r="D252" s="178">
        <v>3</v>
      </c>
      <c r="E252" s="207">
        <v>1140</v>
      </c>
      <c r="F252" s="161">
        <f t="shared" si="14"/>
        <v>3420</v>
      </c>
      <c r="G252" s="212"/>
      <c r="H252" s="209"/>
      <c r="I252" s="203">
        <f>E252/0.75</f>
        <v>1520</v>
      </c>
      <c r="J252" s="204">
        <f t="shared" si="15"/>
        <v>4560</v>
      </c>
      <c r="K252" s="213"/>
    </row>
    <row r="253" spans="1:11" s="211" customFormat="1" ht="12.75" customHeight="1">
      <c r="A253" s="190">
        <f>A252+0.1</f>
        <v>6.4999999999999991</v>
      </c>
      <c r="B253" s="187" t="s">
        <v>205</v>
      </c>
      <c r="C253" s="178" t="s">
        <v>42</v>
      </c>
      <c r="D253" s="178">
        <v>3</v>
      </c>
      <c r="E253" s="207">
        <v>1800</v>
      </c>
      <c r="F253" s="161">
        <f t="shared" si="14"/>
        <v>5400</v>
      </c>
      <c r="G253" s="212"/>
      <c r="H253" s="209"/>
      <c r="I253" s="203">
        <f>E253/0.75</f>
        <v>2400</v>
      </c>
      <c r="J253" s="204">
        <f t="shared" si="15"/>
        <v>7200</v>
      </c>
      <c r="K253" s="213"/>
    </row>
    <row r="254" spans="1:11" s="211" customFormat="1" ht="12.75" customHeight="1">
      <c r="A254" s="190"/>
      <c r="B254" s="187" t="s">
        <v>104</v>
      </c>
      <c r="C254" s="178"/>
      <c r="D254" s="178"/>
      <c r="E254" s="207"/>
      <c r="F254" s="208"/>
      <c r="G254" s="212"/>
      <c r="H254" s="209"/>
      <c r="I254" s="213"/>
      <c r="J254" s="204"/>
      <c r="K254" s="213"/>
    </row>
    <row r="255" spans="1:11" ht="27" customHeight="1">
      <c r="A255" s="190">
        <v>7</v>
      </c>
      <c r="B255" s="187" t="s">
        <v>338</v>
      </c>
      <c r="C255" s="178"/>
      <c r="D255" s="178"/>
      <c r="E255" s="162"/>
      <c r="F255" s="157"/>
      <c r="G255" s="163" t="s">
        <v>475</v>
      </c>
      <c r="H255" s="156"/>
      <c r="I255" s="175"/>
      <c r="J255" s="204"/>
      <c r="K255" s="175"/>
    </row>
    <row r="256" spans="1:11">
      <c r="A256" s="159"/>
      <c r="B256" s="160"/>
      <c r="C256" s="161"/>
      <c r="D256" s="161"/>
      <c r="E256" s="162"/>
      <c r="F256" s="157"/>
      <c r="G256" s="163"/>
      <c r="H256" s="156"/>
      <c r="I256" s="175"/>
      <c r="J256" s="204"/>
      <c r="K256" s="175"/>
    </row>
    <row r="257" spans="1:11" ht="12.75" customHeight="1">
      <c r="A257" s="190">
        <f>A255+0.1</f>
        <v>7.1</v>
      </c>
      <c r="B257" s="187" t="s">
        <v>324</v>
      </c>
      <c r="C257" s="178" t="s">
        <v>42</v>
      </c>
      <c r="D257" s="178">
        <v>10</v>
      </c>
      <c r="E257" s="162">
        <v>2800</v>
      </c>
      <c r="F257" s="161">
        <f t="shared" ref="F257" si="16">D257*E257</f>
        <v>28000</v>
      </c>
      <c r="G257" s="163"/>
      <c r="H257" s="156"/>
      <c r="I257" s="206">
        <v>2800</v>
      </c>
      <c r="J257" s="204">
        <f t="shared" ref="J257" si="17">D257*I257</f>
        <v>28000</v>
      </c>
      <c r="K257" s="175"/>
    </row>
    <row r="258" spans="1:11" ht="12.75" customHeight="1">
      <c r="A258" s="190">
        <v>7.2</v>
      </c>
      <c r="B258" s="187" t="s">
        <v>125</v>
      </c>
      <c r="C258" s="178" t="s">
        <v>42</v>
      </c>
      <c r="D258" s="178" t="s">
        <v>202</v>
      </c>
      <c r="E258" s="162">
        <v>3710</v>
      </c>
      <c r="F258" s="157"/>
      <c r="G258" s="163"/>
      <c r="H258" s="156"/>
      <c r="I258" s="206">
        <v>3710</v>
      </c>
      <c r="J258" s="204"/>
      <c r="K258" s="175"/>
    </row>
    <row r="259" spans="1:11">
      <c r="A259" s="159"/>
      <c r="B259" s="160"/>
      <c r="C259" s="161"/>
      <c r="D259" s="161"/>
      <c r="E259" s="162"/>
      <c r="F259" s="157"/>
      <c r="G259" s="163"/>
      <c r="H259" s="156"/>
      <c r="I259" s="175"/>
      <c r="J259" s="204"/>
      <c r="K259" s="175"/>
    </row>
    <row r="260" spans="1:11" ht="42.5" customHeight="1">
      <c r="A260" s="190">
        <v>8</v>
      </c>
      <c r="B260" s="187" t="s">
        <v>339</v>
      </c>
      <c r="C260" s="178"/>
      <c r="D260" s="178"/>
      <c r="E260" s="162"/>
      <c r="F260" s="157"/>
      <c r="G260" s="163" t="s">
        <v>475</v>
      </c>
      <c r="H260" s="156"/>
      <c r="I260" s="175"/>
      <c r="J260" s="204"/>
      <c r="K260" s="202" t="s">
        <v>529</v>
      </c>
    </row>
    <row r="261" spans="1:11">
      <c r="A261" s="190"/>
      <c r="B261" s="187"/>
      <c r="C261" s="178"/>
      <c r="D261" s="178"/>
      <c r="E261" s="162"/>
      <c r="F261" s="157"/>
      <c r="G261" s="163"/>
      <c r="H261" s="156"/>
      <c r="I261" s="175"/>
      <c r="J261" s="204"/>
      <c r="K261" s="175"/>
    </row>
    <row r="262" spans="1:11">
      <c r="A262" s="190">
        <v>8.1</v>
      </c>
      <c r="B262" s="187" t="s">
        <v>240</v>
      </c>
      <c r="C262" s="178" t="s">
        <v>42</v>
      </c>
      <c r="D262" s="178">
        <v>2</v>
      </c>
      <c r="E262" s="162">
        <v>2200</v>
      </c>
      <c r="F262" s="161">
        <f t="shared" ref="F262:F264" si="18">D262*E262</f>
        <v>4400</v>
      </c>
      <c r="G262" s="163"/>
      <c r="H262" s="156"/>
      <c r="I262" s="203">
        <f>E262/0.75</f>
        <v>2933.3333333333335</v>
      </c>
      <c r="J262" s="204">
        <f t="shared" ref="J262:J264" si="19">D262*I262</f>
        <v>5866.666666666667</v>
      </c>
      <c r="K262" s="175"/>
    </row>
    <row r="263" spans="1:11" ht="13.5" customHeight="1">
      <c r="A263" s="190">
        <v>8.1999999999999993</v>
      </c>
      <c r="B263" s="187" t="s">
        <v>200</v>
      </c>
      <c r="C263" s="178" t="s">
        <v>42</v>
      </c>
      <c r="D263" s="178">
        <v>2</v>
      </c>
      <c r="E263" s="162">
        <v>3100</v>
      </c>
      <c r="F263" s="161">
        <f t="shared" si="18"/>
        <v>6200</v>
      </c>
      <c r="G263" s="163"/>
      <c r="H263" s="156"/>
      <c r="I263" s="203">
        <f>E263/0.75</f>
        <v>4133.333333333333</v>
      </c>
      <c r="J263" s="204">
        <f t="shared" si="19"/>
        <v>8266.6666666666661</v>
      </c>
      <c r="K263" s="175"/>
    </row>
    <row r="264" spans="1:11">
      <c r="A264" s="190">
        <v>8.3000000000000007</v>
      </c>
      <c r="B264" s="187" t="s">
        <v>201</v>
      </c>
      <c r="C264" s="178" t="s">
        <v>42</v>
      </c>
      <c r="D264" s="178">
        <v>2</v>
      </c>
      <c r="E264" s="162">
        <v>4900</v>
      </c>
      <c r="F264" s="161">
        <f t="shared" si="18"/>
        <v>9800</v>
      </c>
      <c r="G264" s="163"/>
      <c r="H264" s="156"/>
      <c r="I264" s="203">
        <f>E264/0.75</f>
        <v>6533.333333333333</v>
      </c>
      <c r="J264" s="204">
        <f t="shared" si="19"/>
        <v>13066.666666666666</v>
      </c>
      <c r="K264" s="175"/>
    </row>
    <row r="265" spans="1:11">
      <c r="A265" s="190"/>
      <c r="B265" s="187"/>
      <c r="C265" s="178"/>
      <c r="D265" s="178"/>
      <c r="E265" s="162"/>
      <c r="F265" s="157"/>
      <c r="G265" s="163"/>
      <c r="H265" s="156"/>
      <c r="I265" s="206"/>
      <c r="J265" s="175"/>
      <c r="K265" s="175"/>
    </row>
    <row r="266" spans="1:11" ht="54" customHeight="1">
      <c r="A266" s="190">
        <v>9</v>
      </c>
      <c r="B266" s="187" t="s">
        <v>340</v>
      </c>
      <c r="C266" s="178"/>
      <c r="D266" s="178"/>
      <c r="E266" s="162"/>
      <c r="F266" s="157"/>
      <c r="G266" s="163" t="s">
        <v>475</v>
      </c>
      <c r="H266" s="156"/>
      <c r="I266" s="206"/>
      <c r="J266" s="175"/>
      <c r="K266" s="202" t="s">
        <v>529</v>
      </c>
    </row>
    <row r="267" spans="1:11" ht="12.75" customHeight="1">
      <c r="A267" s="190"/>
      <c r="B267" s="187"/>
      <c r="C267" s="178"/>
      <c r="D267" s="178"/>
      <c r="E267" s="162"/>
      <c r="F267" s="157"/>
      <c r="G267" s="163"/>
      <c r="H267" s="156"/>
      <c r="I267" s="206"/>
      <c r="J267" s="204"/>
      <c r="K267" s="175"/>
    </row>
    <row r="268" spans="1:11" ht="12.75" customHeight="1">
      <c r="A268" s="190">
        <v>9.1</v>
      </c>
      <c r="B268" s="187" t="s">
        <v>238</v>
      </c>
      <c r="C268" s="178" t="s">
        <v>42</v>
      </c>
      <c r="D268" s="178">
        <v>1</v>
      </c>
      <c r="E268" s="162">
        <v>1090</v>
      </c>
      <c r="F268" s="161">
        <f t="shared" ref="F268:F269" si="20">D268*E268</f>
        <v>1090</v>
      </c>
      <c r="G268" s="163"/>
      <c r="H268" s="156"/>
      <c r="I268" s="203">
        <f>E268/0.75</f>
        <v>1453.3333333333333</v>
      </c>
      <c r="J268" s="204">
        <f t="shared" ref="J268:J269" si="21">D268*I268</f>
        <v>1453.3333333333333</v>
      </c>
      <c r="K268" s="175"/>
    </row>
    <row r="269" spans="1:11" ht="12.75" customHeight="1">
      <c r="A269" s="190">
        <v>9.1999999999999993</v>
      </c>
      <c r="B269" s="187" t="s">
        <v>127</v>
      </c>
      <c r="C269" s="178" t="s">
        <v>42</v>
      </c>
      <c r="D269" s="178">
        <v>1</v>
      </c>
      <c r="E269" s="162">
        <v>640</v>
      </c>
      <c r="F269" s="161">
        <f t="shared" si="20"/>
        <v>640</v>
      </c>
      <c r="G269" s="163"/>
      <c r="H269" s="156"/>
      <c r="I269" s="203">
        <f>E269/0.75</f>
        <v>853.33333333333337</v>
      </c>
      <c r="J269" s="204">
        <f t="shared" si="21"/>
        <v>853.33333333333337</v>
      </c>
      <c r="K269" s="175"/>
    </row>
    <row r="270" spans="1:11" ht="12.75" customHeight="1">
      <c r="A270" s="190"/>
      <c r="B270" s="187"/>
      <c r="C270" s="178"/>
      <c r="D270" s="178"/>
      <c r="E270" s="162"/>
      <c r="F270" s="157"/>
      <c r="G270" s="163"/>
      <c r="H270" s="156"/>
      <c r="I270" s="175"/>
      <c r="J270" s="204"/>
      <c r="K270" s="175"/>
    </row>
    <row r="271" spans="1:11" ht="92" customHeight="1">
      <c r="A271" s="190">
        <v>10</v>
      </c>
      <c r="B271" s="187" t="s">
        <v>341</v>
      </c>
      <c r="C271" s="178"/>
      <c r="D271" s="178"/>
      <c r="E271" s="162"/>
      <c r="F271" s="157"/>
      <c r="G271" s="163" t="s">
        <v>517</v>
      </c>
      <c r="H271" s="156"/>
      <c r="I271" s="175"/>
      <c r="J271" s="204"/>
      <c r="K271" s="175"/>
    </row>
    <row r="272" spans="1:11">
      <c r="A272" s="159"/>
      <c r="B272" s="177"/>
      <c r="C272" s="161"/>
      <c r="D272" s="161"/>
      <c r="E272" s="162"/>
      <c r="F272" s="157"/>
      <c r="G272" s="163"/>
      <c r="H272" s="156"/>
      <c r="I272" s="175"/>
      <c r="J272" s="204"/>
      <c r="K272" s="175"/>
    </row>
    <row r="273" spans="1:11">
      <c r="A273" s="190">
        <v>10.1</v>
      </c>
      <c r="B273" s="187" t="s">
        <v>201</v>
      </c>
      <c r="C273" s="178" t="s">
        <v>42</v>
      </c>
      <c r="D273" s="178">
        <v>1</v>
      </c>
      <c r="E273" s="162">
        <v>5260</v>
      </c>
      <c r="F273" s="161">
        <f t="shared" ref="F273" si="22">D273*E273</f>
        <v>5260</v>
      </c>
      <c r="G273" s="163"/>
      <c r="H273" s="156"/>
      <c r="I273" s="206">
        <v>5260</v>
      </c>
      <c r="J273" s="204">
        <f t="shared" ref="J273" si="23">D273*I273</f>
        <v>5260</v>
      </c>
      <c r="K273" s="175"/>
    </row>
    <row r="274" spans="1:11">
      <c r="A274" s="159"/>
      <c r="B274" s="177"/>
      <c r="C274" s="161"/>
      <c r="D274" s="161"/>
      <c r="E274" s="162"/>
      <c r="F274" s="157"/>
      <c r="G274" s="163"/>
      <c r="H274" s="156"/>
      <c r="I274" s="175"/>
      <c r="J274" s="204"/>
      <c r="K274" s="175"/>
    </row>
    <row r="275" spans="1:11" ht="119" customHeight="1">
      <c r="A275" s="190">
        <v>11</v>
      </c>
      <c r="B275" s="187" t="s">
        <v>342</v>
      </c>
      <c r="C275" s="178"/>
      <c r="D275" s="178"/>
      <c r="E275" s="162"/>
      <c r="F275" s="157"/>
      <c r="G275" s="163" t="s">
        <v>481</v>
      </c>
      <c r="H275" s="156"/>
      <c r="I275" s="175"/>
      <c r="J275" s="204"/>
      <c r="K275" s="175"/>
    </row>
    <row r="276" spans="1:11">
      <c r="A276" s="159"/>
      <c r="B276" s="177"/>
      <c r="C276" s="161"/>
      <c r="D276" s="161"/>
      <c r="E276" s="162"/>
      <c r="F276" s="157"/>
      <c r="G276" s="163"/>
      <c r="H276" s="156"/>
      <c r="I276" s="175"/>
      <c r="J276" s="204"/>
      <c r="K276" s="175"/>
    </row>
    <row r="277" spans="1:11">
      <c r="A277" s="190">
        <v>11.1</v>
      </c>
      <c r="B277" s="187" t="s">
        <v>343</v>
      </c>
      <c r="C277" s="178" t="s">
        <v>42</v>
      </c>
      <c r="D277" s="178">
        <v>2</v>
      </c>
      <c r="E277" s="162">
        <v>12600</v>
      </c>
      <c r="F277" s="161">
        <f t="shared" ref="F277" si="24">D277*E277</f>
        <v>25200</v>
      </c>
      <c r="G277" s="163"/>
      <c r="H277" s="156"/>
      <c r="I277" s="206">
        <v>12600</v>
      </c>
      <c r="J277" s="204">
        <f t="shared" ref="J277" si="25">D277*I277</f>
        <v>25200</v>
      </c>
      <c r="K277" s="175"/>
    </row>
    <row r="278" spans="1:11">
      <c r="A278" s="159"/>
      <c r="B278" s="160"/>
      <c r="C278" s="161"/>
      <c r="D278" s="161"/>
      <c r="E278" s="162"/>
      <c r="F278" s="157"/>
      <c r="G278" s="163"/>
      <c r="H278" s="156"/>
      <c r="I278" s="175"/>
      <c r="J278" s="204"/>
      <c r="K278" s="175"/>
    </row>
    <row r="279" spans="1:11" s="181" customFormat="1" ht="20.25" customHeight="1">
      <c r="A279" s="162"/>
      <c r="B279" s="199" t="s">
        <v>43</v>
      </c>
      <c r="C279" s="162"/>
      <c r="D279" s="162"/>
      <c r="E279" s="162"/>
      <c r="F279" s="163"/>
      <c r="G279" s="163"/>
      <c r="H279" s="179"/>
      <c r="I279" s="180"/>
      <c r="J279" s="204"/>
      <c r="K279" s="180"/>
    </row>
    <row r="280" spans="1:11">
      <c r="A280" s="176" t="s">
        <v>25</v>
      </c>
      <c r="B280" s="177" t="s">
        <v>344</v>
      </c>
      <c r="C280" s="161"/>
      <c r="D280" s="161"/>
      <c r="E280" s="162"/>
      <c r="F280" s="157"/>
      <c r="G280" s="163"/>
      <c r="H280" s="156"/>
      <c r="I280" s="175"/>
      <c r="J280" s="204"/>
      <c r="K280" s="175"/>
    </row>
    <row r="281" spans="1:11">
      <c r="A281" s="159"/>
      <c r="B281" s="160"/>
      <c r="C281" s="161"/>
      <c r="D281" s="161"/>
      <c r="E281" s="162"/>
      <c r="F281" s="157"/>
      <c r="G281" s="163"/>
      <c r="H281" s="156"/>
      <c r="I281" s="175"/>
      <c r="J281" s="204"/>
      <c r="K281" s="175"/>
    </row>
    <row r="282" spans="1:11" ht="158" customHeight="1">
      <c r="A282" s="190">
        <v>1</v>
      </c>
      <c r="B282" s="187" t="s">
        <v>345</v>
      </c>
      <c r="C282" s="178"/>
      <c r="D282" s="178"/>
      <c r="E282" s="162"/>
      <c r="F282" s="157"/>
      <c r="G282" s="193" t="s">
        <v>515</v>
      </c>
      <c r="H282" s="156"/>
      <c r="I282" s="175"/>
      <c r="J282" s="204"/>
      <c r="K282" s="202" t="s">
        <v>531</v>
      </c>
    </row>
    <row r="283" spans="1:11">
      <c r="A283" s="190"/>
      <c r="B283" s="187"/>
      <c r="C283" s="178"/>
      <c r="D283" s="178"/>
      <c r="E283" s="162"/>
      <c r="F283" s="157"/>
      <c r="G283" s="163"/>
      <c r="H283" s="156"/>
      <c r="I283" s="175"/>
      <c r="J283" s="204"/>
      <c r="K283" s="175"/>
    </row>
    <row r="284" spans="1:11" ht="12.75" customHeight="1">
      <c r="A284" s="189">
        <v>1.1000000000000001</v>
      </c>
      <c r="B284" s="160" t="s">
        <v>346</v>
      </c>
      <c r="C284" s="161" t="s">
        <v>126</v>
      </c>
      <c r="D284" s="161">
        <v>320</v>
      </c>
      <c r="E284" s="162">
        <v>337</v>
      </c>
      <c r="F284" s="161">
        <f t="shared" ref="F284:F286" si="26">D284*E284</f>
        <v>107840</v>
      </c>
      <c r="G284" s="163"/>
      <c r="H284" s="156"/>
      <c r="I284" s="203">
        <f>E284/0.75</f>
        <v>449.33333333333331</v>
      </c>
      <c r="J284" s="204">
        <f t="shared" ref="J284:J286" si="27">D284*I284</f>
        <v>143786.66666666666</v>
      </c>
      <c r="K284" s="175"/>
    </row>
    <row r="285" spans="1:11" ht="12.75" customHeight="1">
      <c r="A285" s="186">
        <v>1.2</v>
      </c>
      <c r="B285" s="187" t="s">
        <v>347</v>
      </c>
      <c r="C285" s="178" t="s">
        <v>126</v>
      </c>
      <c r="D285" s="178">
        <v>1510</v>
      </c>
      <c r="E285" s="162">
        <v>490</v>
      </c>
      <c r="F285" s="161">
        <f t="shared" si="26"/>
        <v>739900</v>
      </c>
      <c r="G285" s="163"/>
      <c r="H285" s="156"/>
      <c r="I285" s="203">
        <f>E285/0.75</f>
        <v>653.33333333333337</v>
      </c>
      <c r="J285" s="204">
        <f t="shared" si="27"/>
        <v>986533.33333333337</v>
      </c>
      <c r="K285" s="175"/>
    </row>
    <row r="286" spans="1:11" ht="12.75" customHeight="1">
      <c r="A286" s="186">
        <v>1.3</v>
      </c>
      <c r="B286" s="187" t="s">
        <v>348</v>
      </c>
      <c r="C286" s="178" t="s">
        <v>126</v>
      </c>
      <c r="D286" s="178">
        <v>125</v>
      </c>
      <c r="E286" s="162">
        <v>940</v>
      </c>
      <c r="F286" s="161">
        <f t="shared" si="26"/>
        <v>117500</v>
      </c>
      <c r="G286" s="163"/>
      <c r="H286" s="156"/>
      <c r="I286" s="203">
        <f>E286/0.75</f>
        <v>1253.3333333333333</v>
      </c>
      <c r="J286" s="204">
        <f t="shared" si="27"/>
        <v>156666.66666666666</v>
      </c>
      <c r="K286" s="175"/>
    </row>
    <row r="287" spans="1:11">
      <c r="A287" s="159"/>
      <c r="B287" s="160"/>
      <c r="C287" s="161"/>
      <c r="D287" s="161"/>
      <c r="E287" s="162"/>
      <c r="F287" s="157"/>
      <c r="G287" s="163"/>
      <c r="H287" s="156"/>
      <c r="I287" s="175"/>
      <c r="J287" s="204"/>
      <c r="K287" s="175"/>
    </row>
    <row r="288" spans="1:11" ht="94.25" customHeight="1">
      <c r="A288" s="186">
        <v>2</v>
      </c>
      <c r="B288" s="160" t="s">
        <v>349</v>
      </c>
      <c r="C288" s="178"/>
      <c r="D288" s="178"/>
      <c r="E288" s="162"/>
      <c r="F288" s="157"/>
      <c r="G288" s="193" t="s">
        <v>515</v>
      </c>
      <c r="H288" s="156"/>
      <c r="I288" s="175"/>
      <c r="J288" s="204"/>
      <c r="K288" s="202" t="s">
        <v>531</v>
      </c>
    </row>
    <row r="289" spans="1:11">
      <c r="A289" s="159"/>
      <c r="B289" s="160"/>
      <c r="C289" s="161"/>
      <c r="D289" s="161"/>
      <c r="E289" s="162"/>
      <c r="F289" s="157"/>
      <c r="G289" s="163"/>
      <c r="H289" s="156"/>
      <c r="I289" s="175"/>
      <c r="J289" s="204"/>
      <c r="K289" s="175"/>
    </row>
    <row r="290" spans="1:11" ht="12.75" customHeight="1">
      <c r="A290" s="186">
        <v>2.1</v>
      </c>
      <c r="B290" s="187" t="s">
        <v>346</v>
      </c>
      <c r="C290" s="178" t="s">
        <v>126</v>
      </c>
      <c r="D290" s="178">
        <v>25</v>
      </c>
      <c r="E290" s="77">
        <v>295</v>
      </c>
      <c r="F290" s="161">
        <f t="shared" ref="F290" si="28">D290*E290</f>
        <v>7375</v>
      </c>
      <c r="G290" s="163"/>
      <c r="H290" s="156"/>
      <c r="I290" s="203">
        <f>E290/0.75</f>
        <v>393.33333333333331</v>
      </c>
      <c r="J290" s="204">
        <f t="shared" ref="J290:J292" si="29">D290*I290</f>
        <v>9833.3333333333321</v>
      </c>
      <c r="K290" s="175"/>
    </row>
    <row r="291" spans="1:11" ht="12.75" customHeight="1">
      <c r="A291" s="159">
        <v>2.2000000000000002</v>
      </c>
      <c r="B291" s="187" t="s">
        <v>347</v>
      </c>
      <c r="C291" s="178" t="s">
        <v>126</v>
      </c>
      <c r="D291" s="178" t="s">
        <v>202</v>
      </c>
      <c r="E291" s="77">
        <v>465</v>
      </c>
      <c r="F291" s="157"/>
      <c r="G291" s="163"/>
      <c r="H291" s="156"/>
      <c r="I291" s="203">
        <f>E291/0.75</f>
        <v>620</v>
      </c>
      <c r="J291" s="204"/>
      <c r="K291" s="175"/>
    </row>
    <row r="292" spans="1:11" ht="12.75" customHeight="1">
      <c r="A292" s="186">
        <v>2.2999999999999998</v>
      </c>
      <c r="B292" s="187" t="s">
        <v>348</v>
      </c>
      <c r="C292" s="178" t="s">
        <v>126</v>
      </c>
      <c r="D292" s="178">
        <v>295</v>
      </c>
      <c r="E292" s="77">
        <v>850</v>
      </c>
      <c r="F292" s="161">
        <f t="shared" ref="F292" si="30">D292*E292</f>
        <v>250750</v>
      </c>
      <c r="G292" s="163"/>
      <c r="H292" s="156"/>
      <c r="I292" s="203">
        <f>E292/0.75</f>
        <v>1133.3333333333333</v>
      </c>
      <c r="J292" s="204">
        <f t="shared" si="29"/>
        <v>334333.33333333331</v>
      </c>
      <c r="K292" s="175"/>
    </row>
    <row r="293" spans="1:11">
      <c r="A293" s="159"/>
      <c r="B293" s="160"/>
      <c r="C293" s="161"/>
      <c r="D293" s="161"/>
      <c r="E293" s="162"/>
      <c r="F293" s="157"/>
      <c r="G293" s="163"/>
      <c r="H293" s="156"/>
      <c r="I293" s="175"/>
      <c r="J293" s="204"/>
      <c r="K293" s="175"/>
    </row>
    <row r="294" spans="1:11" ht="53.5" customHeight="1">
      <c r="A294" s="186">
        <v>3</v>
      </c>
      <c r="B294" s="214" t="s">
        <v>350</v>
      </c>
      <c r="C294" s="178"/>
      <c r="D294" s="178"/>
      <c r="E294" s="162"/>
      <c r="F294" s="157"/>
      <c r="G294" s="193" t="s">
        <v>515</v>
      </c>
      <c r="H294" s="156"/>
      <c r="I294" s="175"/>
      <c r="J294" s="204"/>
      <c r="K294" s="202" t="s">
        <v>531</v>
      </c>
    </row>
    <row r="295" spans="1:11">
      <c r="A295" s="186"/>
      <c r="B295" s="214"/>
      <c r="C295" s="178"/>
      <c r="D295" s="178"/>
      <c r="E295" s="162"/>
      <c r="F295" s="157"/>
      <c r="G295" s="163"/>
      <c r="H295" s="156"/>
      <c r="I295" s="175"/>
      <c r="J295" s="204"/>
      <c r="K295" s="175"/>
    </row>
    <row r="296" spans="1:11" ht="12.75" customHeight="1">
      <c r="A296" s="186">
        <v>3.1</v>
      </c>
      <c r="B296" s="187" t="s">
        <v>351</v>
      </c>
      <c r="C296" s="178" t="s">
        <v>42</v>
      </c>
      <c r="D296" s="178">
        <v>190</v>
      </c>
      <c r="E296" s="162">
        <v>500</v>
      </c>
      <c r="F296" s="161">
        <f t="shared" ref="F296:F300" si="31">D296*E296</f>
        <v>95000</v>
      </c>
      <c r="G296" s="163"/>
      <c r="H296" s="156"/>
      <c r="I296" s="203">
        <f>E296/0.75</f>
        <v>666.66666666666663</v>
      </c>
      <c r="J296" s="204">
        <f t="shared" ref="J296" si="32">D296*I296</f>
        <v>126666.66666666666</v>
      </c>
      <c r="K296" s="175"/>
    </row>
    <row r="297" spans="1:11">
      <c r="A297" s="159"/>
      <c r="B297" s="160"/>
      <c r="C297" s="161"/>
      <c r="D297" s="161"/>
      <c r="E297" s="162"/>
      <c r="F297" s="157"/>
      <c r="G297" s="163"/>
      <c r="H297" s="156"/>
      <c r="I297" s="175"/>
      <c r="J297" s="204"/>
      <c r="K297" s="175"/>
    </row>
    <row r="298" spans="1:11" ht="40.5" customHeight="1">
      <c r="A298" s="186">
        <v>4</v>
      </c>
      <c r="B298" s="187" t="s">
        <v>352</v>
      </c>
      <c r="C298" s="178" t="s">
        <v>42</v>
      </c>
      <c r="D298" s="178">
        <v>40</v>
      </c>
      <c r="E298" s="161">
        <v>800</v>
      </c>
      <c r="F298" s="161">
        <f t="shared" si="31"/>
        <v>32000</v>
      </c>
      <c r="G298" s="193" t="s">
        <v>515</v>
      </c>
      <c r="H298" s="156"/>
      <c r="I298" s="203">
        <f>E298/0.75</f>
        <v>1066.6666666666667</v>
      </c>
      <c r="J298" s="204">
        <f t="shared" ref="J298" si="33">D298*I298</f>
        <v>42666.666666666672</v>
      </c>
      <c r="K298" s="202" t="s">
        <v>531</v>
      </c>
    </row>
    <row r="299" spans="1:11">
      <c r="A299" s="159"/>
      <c r="B299" s="160"/>
      <c r="C299" s="161"/>
      <c r="D299" s="161"/>
      <c r="E299" s="162"/>
      <c r="F299" s="157"/>
      <c r="G299" s="163"/>
      <c r="H299" s="156"/>
      <c r="I299" s="175"/>
      <c r="J299" s="204"/>
      <c r="K299" s="175"/>
    </row>
    <row r="300" spans="1:11" ht="68" customHeight="1">
      <c r="A300" s="190">
        <v>5</v>
      </c>
      <c r="B300" s="191" t="s">
        <v>353</v>
      </c>
      <c r="C300" s="192" t="s">
        <v>42</v>
      </c>
      <c r="D300" s="192">
        <f>D296</f>
        <v>190</v>
      </c>
      <c r="E300" s="161">
        <v>510</v>
      </c>
      <c r="F300" s="161">
        <f t="shared" si="31"/>
        <v>96900</v>
      </c>
      <c r="G300" s="193" t="s">
        <v>515</v>
      </c>
      <c r="H300" s="156"/>
      <c r="I300" s="203">
        <f>E300/0.75</f>
        <v>680</v>
      </c>
      <c r="J300" s="204">
        <f t="shared" ref="J300" si="34">D300*I300</f>
        <v>129200</v>
      </c>
      <c r="K300" s="202" t="s">
        <v>531</v>
      </c>
    </row>
    <row r="301" spans="1:11">
      <c r="A301" s="159"/>
      <c r="B301" s="160"/>
      <c r="C301" s="161"/>
      <c r="D301" s="161"/>
      <c r="E301" s="161"/>
      <c r="F301" s="157"/>
      <c r="G301" s="163"/>
      <c r="H301" s="156"/>
      <c r="I301" s="175"/>
      <c r="J301" s="204"/>
      <c r="K301" s="175"/>
    </row>
    <row r="302" spans="1:11" ht="54" customHeight="1">
      <c r="A302" s="186">
        <v>6</v>
      </c>
      <c r="B302" s="187" t="s">
        <v>354</v>
      </c>
      <c r="C302" s="178"/>
      <c r="D302" s="178"/>
      <c r="E302" s="161"/>
      <c r="F302" s="157"/>
      <c r="G302" s="163" t="s">
        <v>518</v>
      </c>
      <c r="H302" s="156"/>
      <c r="I302" s="175"/>
      <c r="J302" s="204"/>
      <c r="K302" s="175"/>
    </row>
    <row r="303" spans="1:11">
      <c r="A303" s="159"/>
      <c r="B303" s="160"/>
      <c r="C303" s="161"/>
      <c r="D303" s="161"/>
      <c r="E303" s="161"/>
      <c r="F303" s="157"/>
      <c r="G303" s="163"/>
      <c r="H303" s="156"/>
      <c r="I303" s="175"/>
      <c r="J303" s="204"/>
      <c r="K303" s="175"/>
    </row>
    <row r="304" spans="1:11" ht="12.75" customHeight="1">
      <c r="A304" s="186">
        <v>6.1</v>
      </c>
      <c r="B304" s="187" t="s">
        <v>355</v>
      </c>
      <c r="C304" s="178" t="s">
        <v>42</v>
      </c>
      <c r="D304" s="178">
        <f>D298+D296</f>
        <v>230</v>
      </c>
      <c r="E304" s="161">
        <v>900</v>
      </c>
      <c r="F304" s="161">
        <f t="shared" ref="F304" si="35">D304*E304</f>
        <v>207000</v>
      </c>
      <c r="G304" s="163"/>
      <c r="H304" s="156"/>
      <c r="I304" s="175">
        <v>900</v>
      </c>
      <c r="J304" s="204">
        <f t="shared" ref="J304" si="36">D304*I304</f>
        <v>207000</v>
      </c>
      <c r="K304" s="175"/>
    </row>
    <row r="305" spans="1:11">
      <c r="A305" s="159"/>
      <c r="B305" s="160"/>
      <c r="C305" s="161"/>
      <c r="D305" s="161"/>
      <c r="E305" s="161"/>
      <c r="F305" s="157"/>
      <c r="G305" s="163"/>
      <c r="H305" s="156"/>
      <c r="I305" s="175"/>
      <c r="J305" s="204"/>
      <c r="K305" s="175"/>
    </row>
    <row r="306" spans="1:11" ht="105.5" customHeight="1">
      <c r="A306" s="186">
        <v>7</v>
      </c>
      <c r="B306" s="215" t="s">
        <v>356</v>
      </c>
      <c r="C306" s="178"/>
      <c r="D306" s="178"/>
      <c r="E306" s="161"/>
      <c r="F306" s="157"/>
      <c r="G306" s="193" t="s">
        <v>515</v>
      </c>
      <c r="H306" s="156"/>
      <c r="I306" s="175"/>
      <c r="J306" s="204"/>
      <c r="K306" s="202" t="s">
        <v>531</v>
      </c>
    </row>
    <row r="307" spans="1:11">
      <c r="A307" s="186"/>
      <c r="B307" s="187"/>
      <c r="C307" s="178"/>
      <c r="D307" s="178"/>
      <c r="E307" s="161"/>
      <c r="F307" s="157"/>
      <c r="G307" s="163"/>
      <c r="H307" s="156"/>
      <c r="I307" s="175"/>
      <c r="J307" s="204"/>
      <c r="K307" s="175"/>
    </row>
    <row r="308" spans="1:11" ht="12.75" customHeight="1">
      <c r="A308" s="186">
        <v>7.1</v>
      </c>
      <c r="B308" s="191" t="s">
        <v>357</v>
      </c>
      <c r="C308" s="178" t="s">
        <v>126</v>
      </c>
      <c r="D308" s="178">
        <v>260</v>
      </c>
      <c r="E308" s="77">
        <v>185</v>
      </c>
      <c r="F308" s="161">
        <f t="shared" ref="F308:F310" si="37">D308*E308</f>
        <v>48100</v>
      </c>
      <c r="G308" s="163"/>
      <c r="H308" s="156"/>
      <c r="I308" s="203">
        <f>E308/0.75</f>
        <v>246.66666666666666</v>
      </c>
      <c r="J308" s="204">
        <f t="shared" ref="J308:J310" si="38">D308*I308</f>
        <v>64133.333333333328</v>
      </c>
      <c r="K308" s="175"/>
    </row>
    <row r="309" spans="1:11" ht="12.75" customHeight="1">
      <c r="A309" s="186">
        <v>7.2</v>
      </c>
      <c r="B309" s="191" t="s">
        <v>358</v>
      </c>
      <c r="C309" s="178" t="s">
        <v>126</v>
      </c>
      <c r="D309" s="178">
        <v>150</v>
      </c>
      <c r="E309" s="77">
        <v>220</v>
      </c>
      <c r="F309" s="161">
        <f t="shared" si="37"/>
        <v>33000</v>
      </c>
      <c r="G309" s="163"/>
      <c r="H309" s="156"/>
      <c r="I309" s="203">
        <f>E309/0.75</f>
        <v>293.33333333333331</v>
      </c>
      <c r="J309" s="204">
        <f t="shared" si="38"/>
        <v>44000</v>
      </c>
      <c r="K309" s="175"/>
    </row>
    <row r="310" spans="1:11" ht="12.75" customHeight="1">
      <c r="A310" s="186">
        <v>7.3</v>
      </c>
      <c r="B310" s="191" t="s">
        <v>359</v>
      </c>
      <c r="C310" s="178" t="s">
        <v>126</v>
      </c>
      <c r="D310" s="178">
        <v>75</v>
      </c>
      <c r="E310" s="77">
        <v>310</v>
      </c>
      <c r="F310" s="161">
        <f t="shared" si="37"/>
        <v>23250</v>
      </c>
      <c r="G310" s="163"/>
      <c r="H310" s="156"/>
      <c r="I310" s="203">
        <f>E310/0.75</f>
        <v>413.33333333333331</v>
      </c>
      <c r="J310" s="204">
        <f t="shared" si="38"/>
        <v>31000</v>
      </c>
      <c r="K310" s="175"/>
    </row>
    <row r="311" spans="1:11">
      <c r="A311" s="159"/>
      <c r="B311" s="160"/>
      <c r="C311" s="161"/>
      <c r="D311" s="161"/>
      <c r="E311" s="161"/>
      <c r="F311" s="157"/>
      <c r="G311" s="163"/>
      <c r="H311" s="156"/>
      <c r="I311" s="175"/>
      <c r="J311" s="204"/>
      <c r="K311" s="175"/>
    </row>
    <row r="312" spans="1:11" ht="39" customHeight="1">
      <c r="A312" s="186">
        <v>8</v>
      </c>
      <c r="B312" s="187" t="s">
        <v>360</v>
      </c>
      <c r="C312" s="178"/>
      <c r="D312" s="178"/>
      <c r="E312" s="161"/>
      <c r="F312" s="157"/>
      <c r="G312" s="163" t="s">
        <v>519</v>
      </c>
      <c r="H312" s="156"/>
      <c r="I312" s="175"/>
      <c r="J312" s="204"/>
      <c r="K312" s="202" t="s">
        <v>531</v>
      </c>
    </row>
    <row r="313" spans="1:11">
      <c r="A313" s="159"/>
      <c r="B313" s="160"/>
      <c r="C313" s="161"/>
      <c r="D313" s="161"/>
      <c r="E313" s="161"/>
      <c r="F313" s="157"/>
      <c r="G313" s="163"/>
      <c r="H313" s="156"/>
      <c r="I313" s="175"/>
      <c r="J313" s="204"/>
      <c r="K313" s="175"/>
    </row>
    <row r="314" spans="1:11" ht="12.75" customHeight="1">
      <c r="A314" s="186">
        <v>8.1</v>
      </c>
      <c r="B314" s="187" t="s">
        <v>361</v>
      </c>
      <c r="C314" s="178" t="s">
        <v>42</v>
      </c>
      <c r="D314" s="178">
        <v>105</v>
      </c>
      <c r="E314" s="161">
        <v>650</v>
      </c>
      <c r="F314" s="161">
        <f t="shared" ref="F314:F315" si="39">D314*E314</f>
        <v>68250</v>
      </c>
      <c r="G314" s="163"/>
      <c r="H314" s="156"/>
      <c r="I314" s="203">
        <f>E314/0.75</f>
        <v>866.66666666666663</v>
      </c>
      <c r="J314" s="204">
        <f t="shared" ref="J314:J315" si="40">D314*I314</f>
        <v>91000</v>
      </c>
      <c r="K314" s="175"/>
    </row>
    <row r="315" spans="1:11" ht="12.75" customHeight="1">
      <c r="A315" s="186">
        <v>8.1999999999999993</v>
      </c>
      <c r="B315" s="187" t="s">
        <v>362</v>
      </c>
      <c r="C315" s="178" t="s">
        <v>42</v>
      </c>
      <c r="D315" s="178">
        <v>20</v>
      </c>
      <c r="E315" s="161">
        <v>800</v>
      </c>
      <c r="F315" s="161">
        <f t="shared" si="39"/>
        <v>16000</v>
      </c>
      <c r="G315" s="163"/>
      <c r="H315" s="156"/>
      <c r="I315" s="203">
        <f>E315/0.75</f>
        <v>1066.6666666666667</v>
      </c>
      <c r="J315" s="204">
        <f t="shared" si="40"/>
        <v>21333.333333333336</v>
      </c>
      <c r="K315" s="175"/>
    </row>
    <row r="316" spans="1:11" ht="12.75" customHeight="1">
      <c r="A316" s="186"/>
      <c r="B316" s="187"/>
      <c r="C316" s="178"/>
      <c r="D316" s="178"/>
      <c r="E316" s="161"/>
      <c r="F316" s="157"/>
      <c r="G316" s="163"/>
      <c r="H316" s="156"/>
      <c r="I316" s="175"/>
      <c r="J316" s="204"/>
      <c r="K316" s="175"/>
    </row>
    <row r="317" spans="1:11" s="197" customFormat="1" ht="39">
      <c r="A317" s="190">
        <v>9</v>
      </c>
      <c r="B317" s="187" t="s">
        <v>363</v>
      </c>
      <c r="C317" s="178"/>
      <c r="D317" s="178"/>
      <c r="E317" s="216"/>
      <c r="F317" s="217"/>
      <c r="G317" s="163" t="s">
        <v>519</v>
      </c>
      <c r="H317" s="195"/>
      <c r="I317" s="196"/>
      <c r="J317" s="204"/>
      <c r="K317" s="202" t="s">
        <v>531</v>
      </c>
    </row>
    <row r="318" spans="1:11" s="197" customFormat="1">
      <c r="A318" s="190"/>
      <c r="B318" s="187"/>
      <c r="C318" s="178"/>
      <c r="D318" s="178"/>
      <c r="E318" s="216"/>
      <c r="F318" s="217"/>
      <c r="G318" s="163"/>
      <c r="H318" s="195"/>
      <c r="I318" s="196"/>
      <c r="J318" s="204"/>
      <c r="K318" s="196"/>
    </row>
    <row r="319" spans="1:11" s="197" customFormat="1">
      <c r="A319" s="190">
        <v>9.1</v>
      </c>
      <c r="B319" s="187" t="s">
        <v>361</v>
      </c>
      <c r="C319" s="178" t="s">
        <v>42</v>
      </c>
      <c r="D319" s="178">
        <v>32</v>
      </c>
      <c r="E319" s="161">
        <v>1797</v>
      </c>
      <c r="F319" s="161">
        <f t="shared" ref="F319:F322" si="41">D319*E319</f>
        <v>57504</v>
      </c>
      <c r="G319" s="163"/>
      <c r="H319" s="195"/>
      <c r="I319" s="203">
        <f>E319/0.75</f>
        <v>2396</v>
      </c>
      <c r="J319" s="204">
        <f t="shared" ref="J319:J322" si="42">D319*I319</f>
        <v>76672</v>
      </c>
      <c r="K319" s="196"/>
    </row>
    <row r="320" spans="1:11" s="197" customFormat="1">
      <c r="A320" s="190">
        <v>9.1999999999999993</v>
      </c>
      <c r="B320" s="187" t="s">
        <v>362</v>
      </c>
      <c r="C320" s="178" t="s">
        <v>42</v>
      </c>
      <c r="D320" s="178" t="s">
        <v>202</v>
      </c>
      <c r="E320" s="161">
        <v>4000</v>
      </c>
      <c r="F320" s="161"/>
      <c r="G320" s="163"/>
      <c r="H320" s="195"/>
      <c r="I320" s="203">
        <f>E320/0.75</f>
        <v>5333.333333333333</v>
      </c>
      <c r="J320" s="204"/>
      <c r="K320" s="196"/>
    </row>
    <row r="321" spans="1:11" s="197" customFormat="1">
      <c r="A321" s="190"/>
      <c r="B321" s="187"/>
      <c r="C321" s="178"/>
      <c r="D321" s="178"/>
      <c r="E321" s="216"/>
      <c r="F321" s="217"/>
      <c r="G321" s="163"/>
      <c r="H321" s="195"/>
      <c r="I321" s="196"/>
      <c r="J321" s="204"/>
      <c r="K321" s="196"/>
    </row>
    <row r="322" spans="1:11" ht="54.75" customHeight="1">
      <c r="A322" s="186">
        <v>10</v>
      </c>
      <c r="B322" s="187" t="s">
        <v>364</v>
      </c>
      <c r="C322" s="178" t="s">
        <v>42</v>
      </c>
      <c r="D322" s="178">
        <v>6</v>
      </c>
      <c r="E322" s="161">
        <v>2500</v>
      </c>
      <c r="F322" s="161">
        <f t="shared" si="41"/>
        <v>15000</v>
      </c>
      <c r="G322" s="163" t="s">
        <v>520</v>
      </c>
      <c r="H322" s="156"/>
      <c r="I322" s="175">
        <v>2500</v>
      </c>
      <c r="J322" s="204">
        <f t="shared" si="42"/>
        <v>15000</v>
      </c>
      <c r="K322" s="175"/>
    </row>
    <row r="323" spans="1:11">
      <c r="A323" s="159"/>
      <c r="B323" s="160"/>
      <c r="C323" s="161"/>
      <c r="D323" s="161"/>
      <c r="E323" s="161"/>
      <c r="F323" s="157"/>
      <c r="G323" s="163"/>
      <c r="H323" s="156"/>
      <c r="I323" s="175"/>
      <c r="J323" s="204"/>
      <c r="K323" s="175"/>
    </row>
    <row r="324" spans="1:11" ht="108" customHeight="1">
      <c r="A324" s="190">
        <v>11</v>
      </c>
      <c r="B324" s="218" t="s">
        <v>365</v>
      </c>
      <c r="C324" s="178"/>
      <c r="D324" s="178"/>
      <c r="E324" s="161"/>
      <c r="F324" s="157"/>
      <c r="G324" s="163"/>
      <c r="H324" s="156"/>
      <c r="I324" s="175"/>
      <c r="J324" s="204"/>
      <c r="K324" s="202" t="s">
        <v>531</v>
      </c>
    </row>
    <row r="325" spans="1:11">
      <c r="A325" s="190"/>
      <c r="B325" s="187"/>
      <c r="C325" s="178"/>
      <c r="D325" s="178"/>
      <c r="E325" s="161"/>
      <c r="F325" s="157"/>
      <c r="G325" s="163"/>
      <c r="H325" s="156"/>
      <c r="I325" s="175"/>
      <c r="J325" s="204"/>
      <c r="K325" s="175"/>
    </row>
    <row r="326" spans="1:11" ht="15" customHeight="1">
      <c r="A326" s="190">
        <v>11.1</v>
      </c>
      <c r="B326" s="218" t="s">
        <v>366</v>
      </c>
      <c r="C326" s="178" t="s">
        <v>42</v>
      </c>
      <c r="D326" s="178">
        <v>6</v>
      </c>
      <c r="E326" s="161">
        <v>3000</v>
      </c>
      <c r="F326" s="161">
        <f t="shared" ref="F326" si="43">D326*E326</f>
        <v>18000</v>
      </c>
      <c r="G326" s="163" t="s">
        <v>520</v>
      </c>
      <c r="H326" s="156"/>
      <c r="I326" s="203">
        <f>E326/0.75</f>
        <v>4000</v>
      </c>
      <c r="J326" s="204">
        <f t="shared" ref="J326" si="44">D326*I326</f>
        <v>24000</v>
      </c>
      <c r="K326" s="175"/>
    </row>
    <row r="327" spans="1:11">
      <c r="A327" s="159"/>
      <c r="B327" s="160"/>
      <c r="C327" s="161"/>
      <c r="D327" s="161"/>
      <c r="E327" s="161"/>
      <c r="F327" s="157"/>
      <c r="G327" s="163"/>
      <c r="H327" s="156"/>
      <c r="I327" s="175"/>
      <c r="J327" s="204"/>
      <c r="K327" s="175"/>
    </row>
    <row r="328" spans="1:11" ht="107.5" customHeight="1">
      <c r="A328" s="190">
        <v>12</v>
      </c>
      <c r="B328" s="187" t="s">
        <v>367</v>
      </c>
      <c r="C328" s="178"/>
      <c r="D328" s="178"/>
      <c r="E328" s="161"/>
      <c r="F328" s="157"/>
      <c r="G328" s="163"/>
      <c r="H328" s="156"/>
      <c r="I328" s="175"/>
      <c r="J328" s="204"/>
      <c r="K328" s="175"/>
    </row>
    <row r="329" spans="1:11">
      <c r="A329" s="159"/>
      <c r="B329" s="160"/>
      <c r="C329" s="161"/>
      <c r="D329" s="161"/>
      <c r="E329" s="161"/>
      <c r="F329" s="157"/>
      <c r="G329" s="163"/>
      <c r="H329" s="156"/>
      <c r="I329" s="175"/>
      <c r="J329" s="204"/>
      <c r="K329" s="175"/>
    </row>
    <row r="330" spans="1:11">
      <c r="A330" s="190">
        <v>12.1</v>
      </c>
      <c r="B330" s="187" t="s">
        <v>368</v>
      </c>
      <c r="C330" s="178" t="s">
        <v>42</v>
      </c>
      <c r="D330" s="178">
        <v>16</v>
      </c>
      <c r="E330" s="161">
        <v>5000</v>
      </c>
      <c r="F330" s="161">
        <f t="shared" ref="F330" si="45">D330*E330</f>
        <v>80000</v>
      </c>
      <c r="G330" s="163" t="s">
        <v>520</v>
      </c>
      <c r="H330" s="156"/>
      <c r="I330" s="175">
        <v>5000</v>
      </c>
      <c r="J330" s="204">
        <f t="shared" ref="J330" si="46">D330*I330</f>
        <v>80000</v>
      </c>
      <c r="K330" s="175"/>
    </row>
    <row r="331" spans="1:11">
      <c r="A331" s="159"/>
      <c r="B331" s="160"/>
      <c r="C331" s="161"/>
      <c r="D331" s="161"/>
      <c r="E331" s="161"/>
      <c r="F331" s="157"/>
      <c r="G331" s="163"/>
      <c r="H331" s="156"/>
      <c r="I331" s="175"/>
      <c r="J331" s="204"/>
      <c r="K331" s="175"/>
    </row>
    <row r="332" spans="1:11" ht="201" customHeight="1">
      <c r="A332" s="190">
        <v>13</v>
      </c>
      <c r="B332" s="187" t="s">
        <v>369</v>
      </c>
      <c r="C332" s="178"/>
      <c r="D332" s="178"/>
      <c r="E332" s="161"/>
      <c r="F332" s="157"/>
      <c r="G332" s="163"/>
      <c r="H332" s="156"/>
      <c r="I332" s="175"/>
      <c r="J332" s="204"/>
      <c r="K332" s="175"/>
    </row>
    <row r="333" spans="1:11" ht="42" customHeight="1">
      <c r="A333" s="190"/>
      <c r="B333" s="187" t="s">
        <v>370</v>
      </c>
      <c r="C333" s="178"/>
      <c r="D333" s="178"/>
      <c r="E333" s="161"/>
      <c r="F333" s="157"/>
      <c r="G333" s="163"/>
      <c r="H333" s="156"/>
      <c r="I333" s="175"/>
      <c r="J333" s="204"/>
      <c r="K333" s="175"/>
    </row>
    <row r="334" spans="1:11">
      <c r="A334" s="159"/>
      <c r="B334" s="160"/>
      <c r="C334" s="161"/>
      <c r="D334" s="161"/>
      <c r="E334" s="161"/>
      <c r="F334" s="157"/>
      <c r="G334" s="163"/>
      <c r="H334" s="156"/>
      <c r="I334" s="175"/>
      <c r="J334" s="204"/>
      <c r="K334" s="175"/>
    </row>
    <row r="335" spans="1:11">
      <c r="A335" s="190">
        <v>13.1</v>
      </c>
      <c r="B335" s="187" t="s">
        <v>371</v>
      </c>
      <c r="C335" s="178" t="s">
        <v>42</v>
      </c>
      <c r="D335" s="178">
        <v>12</v>
      </c>
      <c r="E335" s="161">
        <v>14500</v>
      </c>
      <c r="F335" s="161">
        <f t="shared" ref="F335" si="47">D335*E335</f>
        <v>174000</v>
      </c>
      <c r="G335" s="163" t="s">
        <v>520</v>
      </c>
      <c r="H335" s="156"/>
      <c r="I335" s="175">
        <v>14500</v>
      </c>
      <c r="J335" s="204">
        <f t="shared" ref="J335" si="48">D335*I335</f>
        <v>174000</v>
      </c>
      <c r="K335" s="175"/>
    </row>
    <row r="336" spans="1:11">
      <c r="A336" s="159"/>
      <c r="B336" s="160"/>
      <c r="C336" s="161"/>
      <c r="D336" s="161"/>
      <c r="E336" s="161"/>
      <c r="F336" s="157"/>
      <c r="G336" s="163"/>
      <c r="H336" s="156"/>
      <c r="I336" s="175"/>
      <c r="J336" s="204"/>
      <c r="K336" s="175"/>
    </row>
    <row r="337" spans="1:11" s="181" customFormat="1" ht="20.25" customHeight="1">
      <c r="A337" s="162"/>
      <c r="B337" s="199" t="s">
        <v>43</v>
      </c>
      <c r="C337" s="162"/>
      <c r="D337" s="162"/>
      <c r="E337" s="161"/>
      <c r="F337" s="163"/>
      <c r="G337" s="163"/>
      <c r="H337" s="179"/>
      <c r="I337" s="180"/>
      <c r="J337" s="204"/>
      <c r="K337" s="180"/>
    </row>
    <row r="338" spans="1:11" ht="14.25" customHeight="1">
      <c r="A338" s="173" t="s">
        <v>83</v>
      </c>
      <c r="B338" s="177" t="s">
        <v>372</v>
      </c>
      <c r="C338" s="178"/>
      <c r="D338" s="178"/>
      <c r="E338" s="161"/>
      <c r="F338" s="157"/>
      <c r="G338" s="163"/>
      <c r="H338" s="156"/>
      <c r="I338" s="175"/>
      <c r="J338" s="204"/>
      <c r="K338" s="175"/>
    </row>
    <row r="339" spans="1:11">
      <c r="A339" s="190"/>
      <c r="B339" s="187"/>
      <c r="C339" s="178"/>
      <c r="D339" s="178"/>
      <c r="E339" s="161"/>
      <c r="F339" s="157"/>
      <c r="G339" s="163"/>
      <c r="H339" s="156"/>
      <c r="I339" s="175"/>
      <c r="J339" s="204"/>
      <c r="K339" s="175"/>
    </row>
    <row r="340" spans="1:11" ht="30" customHeight="1">
      <c r="A340" s="190">
        <v>1</v>
      </c>
      <c r="B340" s="187" t="s">
        <v>373</v>
      </c>
      <c r="C340" s="178"/>
      <c r="D340" s="178"/>
      <c r="E340" s="161"/>
      <c r="F340" s="157"/>
      <c r="G340" s="163" t="s">
        <v>521</v>
      </c>
      <c r="H340" s="156"/>
      <c r="I340" s="175"/>
      <c r="J340" s="204"/>
      <c r="K340" s="202" t="s">
        <v>532</v>
      </c>
    </row>
    <row r="341" spans="1:11">
      <c r="A341" s="190"/>
      <c r="B341" s="187"/>
      <c r="C341" s="178"/>
      <c r="D341" s="178"/>
      <c r="E341" s="161"/>
      <c r="F341" s="157"/>
      <c r="G341" s="163"/>
      <c r="H341" s="156"/>
      <c r="I341" s="175"/>
      <c r="J341" s="204"/>
      <c r="K341" s="175"/>
    </row>
    <row r="342" spans="1:11">
      <c r="A342" s="190">
        <v>1.1000000000000001</v>
      </c>
      <c r="B342" s="187" t="s">
        <v>374</v>
      </c>
      <c r="C342" s="178" t="s">
        <v>42</v>
      </c>
      <c r="D342" s="178">
        <v>20</v>
      </c>
      <c r="E342" s="161">
        <v>3800</v>
      </c>
      <c r="F342" s="161">
        <f t="shared" ref="F342" si="49">D342*E342</f>
        <v>76000</v>
      </c>
      <c r="G342" s="163"/>
      <c r="H342" s="156"/>
      <c r="I342" s="219">
        <f>E342*1.2</f>
        <v>4560</v>
      </c>
      <c r="J342" s="204">
        <f t="shared" ref="J342" si="50">D342*I342</f>
        <v>91200</v>
      </c>
      <c r="K342" s="175"/>
    </row>
    <row r="343" spans="1:11">
      <c r="A343" s="190"/>
      <c r="B343" s="187"/>
      <c r="C343" s="178"/>
      <c r="D343" s="178"/>
      <c r="E343" s="161"/>
      <c r="F343" s="157"/>
      <c r="G343" s="163"/>
      <c r="H343" s="156"/>
      <c r="I343" s="219"/>
      <c r="J343" s="204"/>
      <c r="K343" s="175"/>
    </row>
    <row r="344" spans="1:11" ht="44" customHeight="1">
      <c r="A344" s="190">
        <v>2</v>
      </c>
      <c r="B344" s="187" t="s">
        <v>375</v>
      </c>
      <c r="C344" s="178"/>
      <c r="D344" s="178"/>
      <c r="E344" s="161"/>
      <c r="F344" s="157"/>
      <c r="G344" s="163"/>
      <c r="H344" s="156"/>
      <c r="I344" s="219"/>
      <c r="J344" s="204"/>
      <c r="K344" s="202" t="s">
        <v>532</v>
      </c>
    </row>
    <row r="345" spans="1:11" ht="12.75" customHeight="1">
      <c r="A345" s="190"/>
      <c r="B345" s="187"/>
      <c r="C345" s="178"/>
      <c r="D345" s="178"/>
      <c r="E345" s="161"/>
      <c r="F345" s="157"/>
      <c r="G345" s="163"/>
      <c r="H345" s="156"/>
      <c r="I345" s="219"/>
      <c r="J345" s="204"/>
      <c r="K345" s="175"/>
    </row>
    <row r="346" spans="1:11" ht="26">
      <c r="A346" s="190">
        <v>2.1</v>
      </c>
      <c r="B346" s="187" t="s">
        <v>376</v>
      </c>
      <c r="C346" s="178" t="s">
        <v>42</v>
      </c>
      <c r="D346" s="178">
        <v>6</v>
      </c>
      <c r="E346" s="78">
        <v>952</v>
      </c>
      <c r="F346" s="161">
        <f t="shared" ref="F346:F352" si="51">D346*E346</f>
        <v>5712</v>
      </c>
      <c r="G346" s="78"/>
      <c r="H346" s="156"/>
      <c r="I346" s="219">
        <f>E346/0.8</f>
        <v>1190</v>
      </c>
      <c r="J346" s="204">
        <f t="shared" ref="J346:J352" si="52">D346*I346</f>
        <v>7140</v>
      </c>
      <c r="K346" s="175"/>
    </row>
    <row r="347" spans="1:11" ht="26">
      <c r="A347" s="190">
        <v>2.2000000000000002</v>
      </c>
      <c r="B347" s="187" t="s">
        <v>377</v>
      </c>
      <c r="C347" s="178" t="s">
        <v>42</v>
      </c>
      <c r="D347" s="178">
        <v>3</v>
      </c>
      <c r="E347" s="78">
        <v>1036</v>
      </c>
      <c r="F347" s="161">
        <f t="shared" si="51"/>
        <v>3108</v>
      </c>
      <c r="G347" s="78"/>
      <c r="H347" s="156"/>
      <c r="I347" s="219">
        <f t="shared" ref="I347:I352" si="53">E347/0.8</f>
        <v>1295</v>
      </c>
      <c r="J347" s="204">
        <f t="shared" si="52"/>
        <v>3885</v>
      </c>
      <c r="K347" s="175"/>
    </row>
    <row r="348" spans="1:11" ht="26">
      <c r="A348" s="190">
        <v>2.2999999999999998</v>
      </c>
      <c r="B348" s="187" t="s">
        <v>378</v>
      </c>
      <c r="C348" s="178" t="s">
        <v>42</v>
      </c>
      <c r="D348" s="178">
        <v>3</v>
      </c>
      <c r="E348" s="78">
        <v>1148</v>
      </c>
      <c r="F348" s="161">
        <f t="shared" si="51"/>
        <v>3444</v>
      </c>
      <c r="G348" s="78"/>
      <c r="H348" s="156"/>
      <c r="I348" s="219">
        <f t="shared" si="53"/>
        <v>1435</v>
      </c>
      <c r="J348" s="204">
        <f t="shared" si="52"/>
        <v>4305</v>
      </c>
      <c r="K348" s="175"/>
    </row>
    <row r="349" spans="1:11" ht="26">
      <c r="A349" s="190">
        <v>2.4</v>
      </c>
      <c r="B349" s="187" t="s">
        <v>379</v>
      </c>
      <c r="C349" s="178" t="s">
        <v>42</v>
      </c>
      <c r="D349" s="178">
        <v>3</v>
      </c>
      <c r="E349" s="78">
        <v>1276</v>
      </c>
      <c r="F349" s="161">
        <f t="shared" si="51"/>
        <v>3828</v>
      </c>
      <c r="G349" s="78"/>
      <c r="H349" s="156"/>
      <c r="I349" s="219">
        <f t="shared" si="53"/>
        <v>1595</v>
      </c>
      <c r="J349" s="204">
        <f t="shared" si="52"/>
        <v>4785</v>
      </c>
      <c r="K349" s="175"/>
    </row>
    <row r="350" spans="1:11" ht="26">
      <c r="A350" s="190">
        <v>2.5</v>
      </c>
      <c r="B350" s="187" t="s">
        <v>380</v>
      </c>
      <c r="C350" s="178" t="s">
        <v>42</v>
      </c>
      <c r="D350" s="178">
        <v>1</v>
      </c>
      <c r="E350" s="78">
        <v>1316</v>
      </c>
      <c r="F350" s="161">
        <f t="shared" si="51"/>
        <v>1316</v>
      </c>
      <c r="G350" s="78"/>
      <c r="H350" s="156"/>
      <c r="I350" s="219">
        <f t="shared" si="53"/>
        <v>1645</v>
      </c>
      <c r="J350" s="204">
        <f t="shared" si="52"/>
        <v>1645</v>
      </c>
      <c r="K350" s="175"/>
    </row>
    <row r="351" spans="1:11" ht="26">
      <c r="A351" s="190">
        <v>2.6</v>
      </c>
      <c r="B351" s="187" t="s">
        <v>381</v>
      </c>
      <c r="C351" s="178" t="s">
        <v>42</v>
      </c>
      <c r="D351" s="178">
        <v>1</v>
      </c>
      <c r="E351" s="78">
        <v>1410</v>
      </c>
      <c r="F351" s="161">
        <f t="shared" si="51"/>
        <v>1410</v>
      </c>
      <c r="G351" s="78"/>
      <c r="H351" s="156"/>
      <c r="I351" s="219">
        <f t="shared" si="53"/>
        <v>1762.5</v>
      </c>
      <c r="J351" s="204">
        <f t="shared" si="52"/>
        <v>1762.5</v>
      </c>
      <c r="K351" s="175"/>
    </row>
    <row r="352" spans="1:11" ht="26">
      <c r="A352" s="190">
        <v>2.7</v>
      </c>
      <c r="B352" s="187" t="s">
        <v>382</v>
      </c>
      <c r="C352" s="178" t="s">
        <v>42</v>
      </c>
      <c r="D352" s="178">
        <v>1</v>
      </c>
      <c r="E352" s="78">
        <v>1708</v>
      </c>
      <c r="F352" s="161">
        <f t="shared" si="51"/>
        <v>1708</v>
      </c>
      <c r="G352" s="78"/>
      <c r="H352" s="156"/>
      <c r="I352" s="219">
        <f t="shared" si="53"/>
        <v>2135</v>
      </c>
      <c r="J352" s="204">
        <f t="shared" si="52"/>
        <v>2135</v>
      </c>
      <c r="K352" s="175"/>
    </row>
    <row r="353" spans="1:11">
      <c r="A353" s="190"/>
      <c r="B353" s="187"/>
      <c r="C353" s="178"/>
      <c r="D353" s="178"/>
      <c r="E353" s="161"/>
      <c r="F353" s="157"/>
      <c r="G353" s="163"/>
      <c r="H353" s="156"/>
      <c r="I353" s="175"/>
      <c r="J353" s="204"/>
      <c r="K353" s="175"/>
    </row>
    <row r="354" spans="1:11" ht="52">
      <c r="A354" s="190"/>
      <c r="B354" s="187" t="s">
        <v>383</v>
      </c>
      <c r="C354" s="178"/>
      <c r="D354" s="178"/>
      <c r="E354" s="161"/>
      <c r="F354" s="157"/>
      <c r="G354" s="163"/>
      <c r="H354" s="156"/>
      <c r="I354" s="175"/>
      <c r="J354" s="204"/>
      <c r="K354" s="175"/>
    </row>
    <row r="355" spans="1:11">
      <c r="A355" s="190"/>
      <c r="B355" s="187"/>
      <c r="C355" s="178"/>
      <c r="D355" s="178"/>
      <c r="E355" s="161"/>
      <c r="F355" s="157"/>
      <c r="G355" s="163"/>
      <c r="H355" s="156"/>
      <c r="I355" s="175"/>
      <c r="J355" s="204"/>
      <c r="K355" s="175"/>
    </row>
    <row r="356" spans="1:11" ht="68" customHeight="1">
      <c r="A356" s="190">
        <v>3</v>
      </c>
      <c r="B356" s="187" t="s">
        <v>384</v>
      </c>
      <c r="C356" s="178" t="s">
        <v>42</v>
      </c>
      <c r="D356" s="178">
        <v>2</v>
      </c>
      <c r="E356" s="161">
        <v>3500</v>
      </c>
      <c r="F356" s="161">
        <f t="shared" ref="F356" si="54">D356*E356</f>
        <v>7000</v>
      </c>
      <c r="G356" s="163" t="s">
        <v>517</v>
      </c>
      <c r="H356" s="156"/>
      <c r="I356" s="220">
        <v>3500</v>
      </c>
      <c r="J356" s="204">
        <f t="shared" ref="J356" si="55">D356*I356</f>
        <v>7000</v>
      </c>
      <c r="K356" s="175"/>
    </row>
    <row r="357" spans="1:11">
      <c r="A357" s="190"/>
      <c r="B357" s="187"/>
      <c r="C357" s="178"/>
      <c r="D357" s="178"/>
      <c r="E357" s="161"/>
      <c r="F357" s="157"/>
      <c r="G357" s="163"/>
      <c r="H357" s="156"/>
      <c r="I357" s="175"/>
      <c r="J357" s="204"/>
      <c r="K357" s="175"/>
    </row>
    <row r="358" spans="1:11" ht="42" customHeight="1">
      <c r="A358" s="190">
        <v>4</v>
      </c>
      <c r="B358" s="187" t="s">
        <v>385</v>
      </c>
      <c r="C358" s="178"/>
      <c r="D358" s="178"/>
      <c r="E358" s="161"/>
      <c r="F358" s="157"/>
      <c r="G358" s="163" t="s">
        <v>522</v>
      </c>
      <c r="H358" s="156"/>
      <c r="I358" s="175"/>
      <c r="J358" s="204"/>
      <c r="K358" s="175"/>
    </row>
    <row r="359" spans="1:11">
      <c r="A359" s="190"/>
      <c r="B359" s="187"/>
      <c r="C359" s="178"/>
      <c r="D359" s="178"/>
      <c r="E359" s="161"/>
      <c r="F359" s="157"/>
      <c r="G359" s="163"/>
      <c r="H359" s="156"/>
      <c r="I359" s="175"/>
      <c r="J359" s="204"/>
      <c r="K359" s="175"/>
    </row>
    <row r="360" spans="1:11" ht="12" customHeight="1">
      <c r="A360" s="190">
        <v>4.0999999999999996</v>
      </c>
      <c r="B360" s="187" t="s">
        <v>205</v>
      </c>
      <c r="C360" s="178" t="s">
        <v>42</v>
      </c>
      <c r="D360" s="178">
        <v>3</v>
      </c>
      <c r="E360" s="161">
        <v>2000</v>
      </c>
      <c r="F360" s="161">
        <f t="shared" ref="F360:F366" si="56">D360*E360</f>
        <v>6000</v>
      </c>
      <c r="G360" s="163"/>
      <c r="H360" s="156"/>
      <c r="I360" s="220">
        <v>2000</v>
      </c>
      <c r="J360" s="204">
        <f t="shared" ref="J360:J366" si="57">D360*I360</f>
        <v>6000</v>
      </c>
      <c r="K360" s="175"/>
    </row>
    <row r="361" spans="1:11">
      <c r="A361" s="190"/>
      <c r="B361" s="187"/>
      <c r="C361" s="178"/>
      <c r="D361" s="178"/>
      <c r="E361" s="161"/>
      <c r="F361" s="157"/>
      <c r="G361" s="163"/>
      <c r="H361" s="156"/>
      <c r="I361" s="175"/>
      <c r="J361" s="204"/>
      <c r="K361" s="175"/>
    </row>
    <row r="362" spans="1:11" ht="91">
      <c r="A362" s="190">
        <v>5</v>
      </c>
      <c r="B362" s="187" t="s">
        <v>386</v>
      </c>
      <c r="C362" s="178" t="s">
        <v>387</v>
      </c>
      <c r="D362" s="178">
        <v>1000</v>
      </c>
      <c r="E362" s="161">
        <v>100</v>
      </c>
      <c r="F362" s="161">
        <f t="shared" si="56"/>
        <v>100000</v>
      </c>
      <c r="G362" s="163" t="s">
        <v>400</v>
      </c>
      <c r="H362" s="156"/>
      <c r="I362" s="203">
        <f>E362/0.9</f>
        <v>111.11111111111111</v>
      </c>
      <c r="J362" s="204">
        <f t="shared" si="57"/>
        <v>111111.11111111111</v>
      </c>
      <c r="K362" s="202" t="s">
        <v>532</v>
      </c>
    </row>
    <row r="363" spans="1:11">
      <c r="A363" s="190"/>
      <c r="B363" s="187"/>
      <c r="C363" s="178"/>
      <c r="D363" s="178"/>
      <c r="E363" s="161"/>
      <c r="F363" s="157"/>
      <c r="G363" s="163"/>
      <c r="H363" s="156"/>
      <c r="I363" s="175"/>
      <c r="J363" s="204"/>
      <c r="K363" s="175"/>
    </row>
    <row r="364" spans="1:11" ht="52">
      <c r="A364" s="190">
        <v>6</v>
      </c>
      <c r="B364" s="187" t="s">
        <v>388</v>
      </c>
      <c r="C364" s="178" t="s">
        <v>42</v>
      </c>
      <c r="D364" s="178">
        <v>1</v>
      </c>
      <c r="E364" s="161">
        <v>5001</v>
      </c>
      <c r="F364" s="161">
        <f t="shared" si="56"/>
        <v>5001</v>
      </c>
      <c r="G364" s="163"/>
      <c r="H364" s="156"/>
      <c r="I364" s="220">
        <v>5001</v>
      </c>
      <c r="J364" s="204">
        <f t="shared" si="57"/>
        <v>5001</v>
      </c>
      <c r="K364" s="175"/>
    </row>
    <row r="365" spans="1:11">
      <c r="A365" s="190"/>
      <c r="B365" s="187"/>
      <c r="C365" s="178"/>
      <c r="D365" s="178"/>
      <c r="E365" s="161"/>
      <c r="F365" s="157"/>
      <c r="G365" s="163"/>
      <c r="H365" s="156"/>
      <c r="I365" s="220"/>
      <c r="J365" s="204"/>
      <c r="K365" s="175"/>
    </row>
    <row r="366" spans="1:11" ht="65">
      <c r="A366" s="190">
        <v>7</v>
      </c>
      <c r="B366" s="187" t="s">
        <v>389</v>
      </c>
      <c r="C366" s="178" t="s">
        <v>390</v>
      </c>
      <c r="D366" s="178">
        <v>5</v>
      </c>
      <c r="E366" s="161">
        <v>12000</v>
      </c>
      <c r="F366" s="161">
        <f t="shared" si="56"/>
        <v>60000</v>
      </c>
      <c r="G366" s="163" t="s">
        <v>522</v>
      </c>
      <c r="H366" s="156"/>
      <c r="I366" s="203">
        <f>E366/0.9</f>
        <v>13333.333333333332</v>
      </c>
      <c r="J366" s="204">
        <f t="shared" si="57"/>
        <v>66666.666666666657</v>
      </c>
      <c r="K366" s="202" t="s">
        <v>532</v>
      </c>
    </row>
    <row r="367" spans="1:11">
      <c r="A367" s="190"/>
      <c r="B367" s="187"/>
      <c r="C367" s="178"/>
      <c r="D367" s="178"/>
      <c r="E367" s="162"/>
      <c r="F367" s="157"/>
      <c r="G367" s="163"/>
      <c r="H367" s="156"/>
      <c r="I367" s="175"/>
      <c r="J367" s="175"/>
      <c r="K367" s="175"/>
    </row>
    <row r="368" spans="1:11" s="181" customFormat="1" ht="20.25" customHeight="1">
      <c r="A368" s="162"/>
      <c r="B368" s="199" t="s">
        <v>43</v>
      </c>
      <c r="C368" s="162"/>
      <c r="D368" s="162"/>
      <c r="E368" s="162"/>
      <c r="F368" s="163"/>
      <c r="G368" s="163"/>
      <c r="H368" s="179"/>
      <c r="I368" s="180"/>
      <c r="J368" s="180"/>
      <c r="K368" s="180"/>
    </row>
    <row r="369" spans="1:11" ht="12.75" customHeight="1">
      <c r="A369" s="173" t="s">
        <v>92</v>
      </c>
      <c r="B369" s="177" t="s">
        <v>391</v>
      </c>
      <c r="C369" s="178"/>
      <c r="D369" s="178"/>
      <c r="E369" s="162"/>
      <c r="F369" s="157"/>
      <c r="G369" s="163"/>
      <c r="H369" s="156"/>
      <c r="I369" s="175"/>
      <c r="J369" s="175"/>
      <c r="K369" s="175"/>
    </row>
    <row r="370" spans="1:11" ht="12.75" customHeight="1">
      <c r="A370" s="173"/>
      <c r="B370" s="177"/>
      <c r="C370" s="178"/>
      <c r="D370" s="178"/>
      <c r="E370" s="162"/>
      <c r="F370" s="157"/>
      <c r="G370" s="163"/>
      <c r="H370" s="156"/>
      <c r="I370" s="175"/>
      <c r="J370" s="175"/>
      <c r="K370" s="175"/>
    </row>
    <row r="371" spans="1:11" ht="12.75" customHeight="1">
      <c r="A371" s="190"/>
      <c r="B371" s="221"/>
      <c r="C371" s="178"/>
      <c r="D371" s="178"/>
      <c r="E371" s="162"/>
      <c r="F371" s="157"/>
      <c r="G371" s="163"/>
      <c r="H371" s="156"/>
      <c r="I371" s="175"/>
      <c r="J371" s="175"/>
      <c r="K371" s="175"/>
    </row>
    <row r="372" spans="1:11" s="197" customFormat="1" ht="171" customHeight="1">
      <c r="A372" s="159">
        <v>1</v>
      </c>
      <c r="B372" s="187" t="s">
        <v>392</v>
      </c>
      <c r="C372" s="161"/>
      <c r="D372" s="161"/>
      <c r="E372" s="222"/>
      <c r="F372" s="217"/>
      <c r="G372" s="163" t="s">
        <v>523</v>
      </c>
      <c r="H372" s="195"/>
      <c r="I372" s="196"/>
      <c r="J372" s="196"/>
      <c r="K372" s="196"/>
    </row>
    <row r="373" spans="1:11" s="197" customFormat="1">
      <c r="A373" s="159"/>
      <c r="B373" s="187" t="s">
        <v>393</v>
      </c>
      <c r="C373" s="178" t="s">
        <v>165</v>
      </c>
      <c r="D373" s="178">
        <v>0</v>
      </c>
      <c r="E373" s="162">
        <v>707000</v>
      </c>
      <c r="F373" s="161">
        <f t="shared" ref="F373:F375" si="58">D373*E373</f>
        <v>0</v>
      </c>
      <c r="G373" s="163"/>
      <c r="H373" s="195"/>
      <c r="I373" s="196"/>
      <c r="J373" s="196"/>
      <c r="K373" s="196"/>
    </row>
    <row r="374" spans="1:11" s="197" customFormat="1">
      <c r="A374" s="159"/>
      <c r="B374" s="187"/>
      <c r="C374" s="178"/>
      <c r="D374" s="178"/>
      <c r="E374" s="222"/>
      <c r="F374" s="217"/>
      <c r="G374" s="163"/>
      <c r="H374" s="195"/>
      <c r="I374" s="196"/>
      <c r="J374" s="196"/>
      <c r="K374" s="196"/>
    </row>
    <row r="375" spans="1:11" ht="122" customHeight="1">
      <c r="A375" s="190">
        <v>2</v>
      </c>
      <c r="B375" s="187" t="s">
        <v>394</v>
      </c>
      <c r="C375" s="178" t="s">
        <v>165</v>
      </c>
      <c r="D375" s="178">
        <v>0</v>
      </c>
      <c r="E375" s="161">
        <v>356000</v>
      </c>
      <c r="F375" s="161">
        <f t="shared" si="58"/>
        <v>0</v>
      </c>
      <c r="G375" s="163" t="s">
        <v>523</v>
      </c>
      <c r="H375" s="156"/>
      <c r="I375" s="175"/>
      <c r="J375" s="175"/>
      <c r="K375" s="175"/>
    </row>
    <row r="376" spans="1:11">
      <c r="A376" s="190"/>
      <c r="B376" s="223"/>
      <c r="C376" s="178"/>
      <c r="D376" s="178"/>
      <c r="E376" s="162"/>
      <c r="F376" s="157"/>
      <c r="G376" s="163"/>
      <c r="H376" s="156"/>
      <c r="I376" s="175"/>
      <c r="J376" s="175"/>
      <c r="K376" s="175"/>
    </row>
    <row r="377" spans="1:11" s="181" customFormat="1" ht="20.25" customHeight="1">
      <c r="A377" s="162"/>
      <c r="B377" s="199" t="s">
        <v>43</v>
      </c>
      <c r="C377" s="162"/>
      <c r="D377" s="162"/>
      <c r="E377" s="162"/>
      <c r="F377" s="224">
        <f>SUM(F50:F376)</f>
        <v>11499999.5</v>
      </c>
      <c r="G377" s="163"/>
      <c r="H377" s="179"/>
      <c r="I377" s="180"/>
      <c r="J377" s="225">
        <f>SUM(J50:J376)</f>
        <v>12527166.776848031</v>
      </c>
      <c r="K377" s="180"/>
    </row>
  </sheetData>
  <protectedRanges>
    <protectedRange sqref="E202" name="Range1_5_1_6_1"/>
    <protectedRange sqref="E198:E201 I198:I207" name="Range1_5_1_1_5_1"/>
    <protectedRange sqref="E203:E204" name="Range1_5_1_2_3_1"/>
    <protectedRange sqref="E211:E216 I211:I216" name="Range2_2_1_1_3_1"/>
    <protectedRange sqref="E242:E243 I242:I245 I249:I253 I262:I264 I268:I269 I284:I286 I290:I292 I296 I298 I300 I308:I310 I314:I315 I319:I320 I326" name="Range1_1_2_1_3_1"/>
    <protectedRange sqref="E286" name="Range1_10_1_1"/>
    <protectedRange sqref="E284:E285" name="Range1_10_1_3_1"/>
    <protectedRange sqref="E290:E292" name="Range1_10_3_3"/>
    <protectedRange sqref="E308:E310" name="Range1_4_1_1_2_3"/>
  </protectedRanges>
  <mergeCells count="143">
    <mergeCell ref="B13:G13"/>
    <mergeCell ref="B15:G15"/>
    <mergeCell ref="B17:G17"/>
    <mergeCell ref="B19:G19"/>
    <mergeCell ref="B21:G21"/>
    <mergeCell ref="B23:G23"/>
    <mergeCell ref="A1:G1"/>
    <mergeCell ref="A3:B3"/>
    <mergeCell ref="B5:G5"/>
    <mergeCell ref="B7:G7"/>
    <mergeCell ref="B9:G9"/>
    <mergeCell ref="B11:G11"/>
    <mergeCell ref="B37:G37"/>
    <mergeCell ref="B38:D38"/>
    <mergeCell ref="B39:G39"/>
    <mergeCell ref="B41:G41"/>
    <mergeCell ref="B43:G43"/>
    <mergeCell ref="B45:G45"/>
    <mergeCell ref="B25:G25"/>
    <mergeCell ref="B27:G27"/>
    <mergeCell ref="B29:G29"/>
    <mergeCell ref="B31:G31"/>
    <mergeCell ref="B33:G33"/>
    <mergeCell ref="B35:G35"/>
    <mergeCell ref="E68:E69"/>
    <mergeCell ref="F68:F69"/>
    <mergeCell ref="I68:I69"/>
    <mergeCell ref="J68:J69"/>
    <mergeCell ref="E73:E74"/>
    <mergeCell ref="F73:F74"/>
    <mergeCell ref="I73:I74"/>
    <mergeCell ref="J73:J74"/>
    <mergeCell ref="B47:G47"/>
    <mergeCell ref="I48:K48"/>
    <mergeCell ref="E63:E64"/>
    <mergeCell ref="F63:F64"/>
    <mergeCell ref="I63:I64"/>
    <mergeCell ref="J63:J64"/>
    <mergeCell ref="E86:E87"/>
    <mergeCell ref="F86:F87"/>
    <mergeCell ref="I86:I87"/>
    <mergeCell ref="J86:J87"/>
    <mergeCell ref="E90:E91"/>
    <mergeCell ref="F90:F91"/>
    <mergeCell ref="I90:I91"/>
    <mergeCell ref="J90:J91"/>
    <mergeCell ref="E77:E78"/>
    <mergeCell ref="F77:F78"/>
    <mergeCell ref="I77:I78"/>
    <mergeCell ref="J77:J78"/>
    <mergeCell ref="E82:E83"/>
    <mergeCell ref="F82:F83"/>
    <mergeCell ref="I82:I83"/>
    <mergeCell ref="J82:J83"/>
    <mergeCell ref="E104:E105"/>
    <mergeCell ref="F104:F105"/>
    <mergeCell ref="I104:I105"/>
    <mergeCell ref="J104:J105"/>
    <mergeCell ref="E108:E109"/>
    <mergeCell ref="F108:F109"/>
    <mergeCell ref="I108:I109"/>
    <mergeCell ref="J108:J109"/>
    <mergeCell ref="E95:E96"/>
    <mergeCell ref="F95:F96"/>
    <mergeCell ref="I95:I96"/>
    <mergeCell ref="J95:J96"/>
    <mergeCell ref="E100:E101"/>
    <mergeCell ref="F100:F101"/>
    <mergeCell ref="I100:I101"/>
    <mergeCell ref="J100:J101"/>
    <mergeCell ref="J120:J121"/>
    <mergeCell ref="E124:E125"/>
    <mergeCell ref="F124:F125"/>
    <mergeCell ref="I124:I125"/>
    <mergeCell ref="J124:J125"/>
    <mergeCell ref="E112:E113"/>
    <mergeCell ref="F112:F113"/>
    <mergeCell ref="I112:I113"/>
    <mergeCell ref="J112:J113"/>
    <mergeCell ref="E116:E117"/>
    <mergeCell ref="F116:F117"/>
    <mergeCell ref="I116:I117"/>
    <mergeCell ref="J116:J117"/>
    <mergeCell ref="E128:E129"/>
    <mergeCell ref="F128:F129"/>
    <mergeCell ref="I128:I129"/>
    <mergeCell ref="E132:E133"/>
    <mergeCell ref="F132:F133"/>
    <mergeCell ref="I132:I133"/>
    <mergeCell ref="E120:E121"/>
    <mergeCell ref="F120:F121"/>
    <mergeCell ref="I120:I121"/>
    <mergeCell ref="J132:J133"/>
    <mergeCell ref="E136:E137"/>
    <mergeCell ref="F136:F137"/>
    <mergeCell ref="I136:I137"/>
    <mergeCell ref="J136:J137"/>
    <mergeCell ref="E140:E141"/>
    <mergeCell ref="F140:F141"/>
    <mergeCell ref="I140:I141"/>
    <mergeCell ref="J140:J141"/>
    <mergeCell ref="E153:E154"/>
    <mergeCell ref="F153:F154"/>
    <mergeCell ref="I153:I154"/>
    <mergeCell ref="J153:J154"/>
    <mergeCell ref="E157:E158"/>
    <mergeCell ref="F157:F158"/>
    <mergeCell ref="I157:I158"/>
    <mergeCell ref="J157:J158"/>
    <mergeCell ref="E144:E145"/>
    <mergeCell ref="F144:F145"/>
    <mergeCell ref="I144:I145"/>
    <mergeCell ref="E149:E150"/>
    <mergeCell ref="F149:F150"/>
    <mergeCell ref="I149:I150"/>
    <mergeCell ref="E169:E170"/>
    <mergeCell ref="F169:F170"/>
    <mergeCell ref="I169:I170"/>
    <mergeCell ref="J169:J170"/>
    <mergeCell ref="E178:E179"/>
    <mergeCell ref="F178:F179"/>
    <mergeCell ref="I178:I179"/>
    <mergeCell ref="J178:J179"/>
    <mergeCell ref="E161:E162"/>
    <mergeCell ref="F161:F162"/>
    <mergeCell ref="I161:I162"/>
    <mergeCell ref="J161:J162"/>
    <mergeCell ref="E165:E166"/>
    <mergeCell ref="F165:F166"/>
    <mergeCell ref="I165:I166"/>
    <mergeCell ref="J165:J166"/>
    <mergeCell ref="E190:E191"/>
    <mergeCell ref="F190:F191"/>
    <mergeCell ref="I190:I191"/>
    <mergeCell ref="J190:J191"/>
    <mergeCell ref="E182:E183"/>
    <mergeCell ref="F182:F183"/>
    <mergeCell ref="I182:I183"/>
    <mergeCell ref="J182:J183"/>
    <mergeCell ref="E186:E187"/>
    <mergeCell ref="F186:F187"/>
    <mergeCell ref="I186:I187"/>
    <mergeCell ref="J186:J187"/>
  </mergeCells>
  <printOptions horizontalCentered="1" gridLines="1"/>
  <pageMargins left="0.51181102362204722" right="0.15748031496062992" top="0.59055118110236227" bottom="0.43307086614173229" header="0.19685039370078741" footer="0.15748031496062992"/>
  <pageSetup paperSize="9" scale="56" fitToHeight="0" orientation="portrait" useFirstPageNumber="1" r:id="rId1"/>
  <headerFooter alignWithMargins="0">
    <oddFooter xml:space="preserve">&amp;L&amp;"+,Bold"&amp;8&amp;K000000KIMS-2 CANCER BLOCK AT BHUBANESHWAR&amp;R&amp;"+,Regular"&amp;8&amp;K000000Page No. CE - &amp;P
&amp;"+,Bold"PLUMBING </oddFooter>
  </headerFooter>
  <rowBreaks count="6" manualBreakCount="6">
    <brk id="103" max="10" man="1"/>
    <brk id="158" max="10" man="1"/>
    <brk id="193" max="10" man="1"/>
    <brk id="266" max="10" man="1"/>
    <brk id="319" max="10" man="1"/>
    <brk id="363" max="10"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208"/>
  <sheetViews>
    <sheetView showZeros="0" view="pageBreakPreview" zoomScale="85" zoomScaleNormal="100" zoomScaleSheetLayoutView="85" workbookViewId="0">
      <selection activeCell="E53" sqref="E53"/>
    </sheetView>
  </sheetViews>
  <sheetFormatPr defaultColWidth="8.81640625" defaultRowHeight="14.5"/>
  <cols>
    <col min="1" max="1" width="5.81640625" style="3" customWidth="1"/>
    <col min="2" max="2" width="47" style="11" customWidth="1"/>
    <col min="3" max="4" width="8" style="2" customWidth="1"/>
    <col min="5" max="5" width="11" style="2" customWidth="1"/>
    <col min="6" max="6" width="17.08984375" style="2" customWidth="1"/>
    <col min="7" max="7" width="28.81640625" style="2" customWidth="1"/>
    <col min="8" max="8" width="2.453125" style="1" customWidth="1"/>
    <col min="9" max="9" width="12" style="2" customWidth="1"/>
    <col min="10" max="10" width="12.453125" style="2" customWidth="1"/>
    <col min="11" max="11" width="16.36328125" style="1" customWidth="1"/>
    <col min="12" max="252" width="8.81640625" style="1"/>
    <col min="253" max="253" width="5.453125" style="1" customWidth="1"/>
    <col min="254" max="254" width="49.08984375" style="1" customWidth="1"/>
    <col min="255" max="255" width="7.453125" style="1" customWidth="1"/>
    <col min="256" max="256" width="10" style="1" customWidth="1"/>
    <col min="257" max="257" width="9.36328125" style="1" customWidth="1"/>
    <col min="258" max="258" width="9.81640625" style="1" customWidth="1"/>
    <col min="259" max="259" width="11.453125" style="1" customWidth="1"/>
    <col min="260" max="260" width="13.6328125" style="1" customWidth="1"/>
    <col min="261" max="508" width="8.81640625" style="1"/>
    <col min="509" max="509" width="5.453125" style="1" customWidth="1"/>
    <col min="510" max="510" width="49.08984375" style="1" customWidth="1"/>
    <col min="511" max="511" width="7.453125" style="1" customWidth="1"/>
    <col min="512" max="512" width="10" style="1" customWidth="1"/>
    <col min="513" max="513" width="9.36328125" style="1" customWidth="1"/>
    <col min="514" max="514" width="9.81640625" style="1" customWidth="1"/>
    <col min="515" max="515" width="11.453125" style="1" customWidth="1"/>
    <col min="516" max="516" width="13.6328125" style="1" customWidth="1"/>
    <col min="517" max="764" width="8.81640625" style="1"/>
    <col min="765" max="765" width="5.453125" style="1" customWidth="1"/>
    <col min="766" max="766" width="49.08984375" style="1" customWidth="1"/>
    <col min="767" max="767" width="7.453125" style="1" customWidth="1"/>
    <col min="768" max="768" width="10" style="1" customWidth="1"/>
    <col min="769" max="769" width="9.36328125" style="1" customWidth="1"/>
    <col min="770" max="770" width="9.81640625" style="1" customWidth="1"/>
    <col min="771" max="771" width="11.453125" style="1" customWidth="1"/>
    <col min="772" max="772" width="13.6328125" style="1" customWidth="1"/>
    <col min="773" max="1020" width="8.81640625" style="1"/>
    <col min="1021" max="1021" width="5.453125" style="1" customWidth="1"/>
    <col min="1022" max="1022" width="49.08984375" style="1" customWidth="1"/>
    <col min="1023" max="1023" width="7.453125" style="1" customWidth="1"/>
    <col min="1024" max="1024" width="10" style="1" customWidth="1"/>
    <col min="1025" max="1025" width="9.36328125" style="1" customWidth="1"/>
    <col min="1026" max="1026" width="9.81640625" style="1" customWidth="1"/>
    <col min="1027" max="1027" width="11.453125" style="1" customWidth="1"/>
    <col min="1028" max="1028" width="13.6328125" style="1" customWidth="1"/>
    <col min="1029" max="1276" width="8.81640625" style="1"/>
    <col min="1277" max="1277" width="5.453125" style="1" customWidth="1"/>
    <col min="1278" max="1278" width="49.08984375" style="1" customWidth="1"/>
    <col min="1279" max="1279" width="7.453125" style="1" customWidth="1"/>
    <col min="1280" max="1280" width="10" style="1" customWidth="1"/>
    <col min="1281" max="1281" width="9.36328125" style="1" customWidth="1"/>
    <col min="1282" max="1282" width="9.81640625" style="1" customWidth="1"/>
    <col min="1283" max="1283" width="11.453125" style="1" customWidth="1"/>
    <col min="1284" max="1284" width="13.6328125" style="1" customWidth="1"/>
    <col min="1285" max="1532" width="8.81640625" style="1"/>
    <col min="1533" max="1533" width="5.453125" style="1" customWidth="1"/>
    <col min="1534" max="1534" width="49.08984375" style="1" customWidth="1"/>
    <col min="1535" max="1535" width="7.453125" style="1" customWidth="1"/>
    <col min="1536" max="1536" width="10" style="1" customWidth="1"/>
    <col min="1537" max="1537" width="9.36328125" style="1" customWidth="1"/>
    <col min="1538" max="1538" width="9.81640625" style="1" customWidth="1"/>
    <col min="1539" max="1539" width="11.453125" style="1" customWidth="1"/>
    <col min="1540" max="1540" width="13.6328125" style="1" customWidth="1"/>
    <col min="1541" max="1788" width="8.81640625" style="1"/>
    <col min="1789" max="1789" width="5.453125" style="1" customWidth="1"/>
    <col min="1790" max="1790" width="49.08984375" style="1" customWidth="1"/>
    <col min="1791" max="1791" width="7.453125" style="1" customWidth="1"/>
    <col min="1792" max="1792" width="10" style="1" customWidth="1"/>
    <col min="1793" max="1793" width="9.36328125" style="1" customWidth="1"/>
    <col min="1794" max="1794" width="9.81640625" style="1" customWidth="1"/>
    <col min="1795" max="1795" width="11.453125" style="1" customWidth="1"/>
    <col min="1796" max="1796" width="13.6328125" style="1" customWidth="1"/>
    <col min="1797" max="2044" width="8.81640625" style="1"/>
    <col min="2045" max="2045" width="5.453125" style="1" customWidth="1"/>
    <col min="2046" max="2046" width="49.08984375" style="1" customWidth="1"/>
    <col min="2047" max="2047" width="7.453125" style="1" customWidth="1"/>
    <col min="2048" max="2048" width="10" style="1" customWidth="1"/>
    <col min="2049" max="2049" width="9.36328125" style="1" customWidth="1"/>
    <col min="2050" max="2050" width="9.81640625" style="1" customWidth="1"/>
    <col min="2051" max="2051" width="11.453125" style="1" customWidth="1"/>
    <col min="2052" max="2052" width="13.6328125" style="1" customWidth="1"/>
    <col min="2053" max="2300" width="8.81640625" style="1"/>
    <col min="2301" max="2301" width="5.453125" style="1" customWidth="1"/>
    <col min="2302" max="2302" width="49.08984375" style="1" customWidth="1"/>
    <col min="2303" max="2303" width="7.453125" style="1" customWidth="1"/>
    <col min="2304" max="2304" width="10" style="1" customWidth="1"/>
    <col min="2305" max="2305" width="9.36328125" style="1" customWidth="1"/>
    <col min="2306" max="2306" width="9.81640625" style="1" customWidth="1"/>
    <col min="2307" max="2307" width="11.453125" style="1" customWidth="1"/>
    <col min="2308" max="2308" width="13.6328125" style="1" customWidth="1"/>
    <col min="2309" max="2556" width="8.81640625" style="1"/>
    <col min="2557" max="2557" width="5.453125" style="1" customWidth="1"/>
    <col min="2558" max="2558" width="49.08984375" style="1" customWidth="1"/>
    <col min="2559" max="2559" width="7.453125" style="1" customWidth="1"/>
    <col min="2560" max="2560" width="10" style="1" customWidth="1"/>
    <col min="2561" max="2561" width="9.36328125" style="1" customWidth="1"/>
    <col min="2562" max="2562" width="9.81640625" style="1" customWidth="1"/>
    <col min="2563" max="2563" width="11.453125" style="1" customWidth="1"/>
    <col min="2564" max="2564" width="13.6328125" style="1" customWidth="1"/>
    <col min="2565" max="2812" width="8.81640625" style="1"/>
    <col min="2813" max="2813" width="5.453125" style="1" customWidth="1"/>
    <col min="2814" max="2814" width="49.08984375" style="1" customWidth="1"/>
    <col min="2815" max="2815" width="7.453125" style="1" customWidth="1"/>
    <col min="2816" max="2816" width="10" style="1" customWidth="1"/>
    <col min="2817" max="2817" width="9.36328125" style="1" customWidth="1"/>
    <col min="2818" max="2818" width="9.81640625" style="1" customWidth="1"/>
    <col min="2819" max="2819" width="11.453125" style="1" customWidth="1"/>
    <col min="2820" max="2820" width="13.6328125" style="1" customWidth="1"/>
    <col min="2821" max="3068" width="8.81640625" style="1"/>
    <col min="3069" max="3069" width="5.453125" style="1" customWidth="1"/>
    <col min="3070" max="3070" width="49.08984375" style="1" customWidth="1"/>
    <col min="3071" max="3071" width="7.453125" style="1" customWidth="1"/>
    <col min="3072" max="3072" width="10" style="1" customWidth="1"/>
    <col min="3073" max="3073" width="9.36328125" style="1" customWidth="1"/>
    <col min="3074" max="3074" width="9.81640625" style="1" customWidth="1"/>
    <col min="3075" max="3075" width="11.453125" style="1" customWidth="1"/>
    <col min="3076" max="3076" width="13.6328125" style="1" customWidth="1"/>
    <col min="3077" max="3324" width="8.81640625" style="1"/>
    <col min="3325" max="3325" width="5.453125" style="1" customWidth="1"/>
    <col min="3326" max="3326" width="49.08984375" style="1" customWidth="1"/>
    <col min="3327" max="3327" width="7.453125" style="1" customWidth="1"/>
    <col min="3328" max="3328" width="10" style="1" customWidth="1"/>
    <col min="3329" max="3329" width="9.36328125" style="1" customWidth="1"/>
    <col min="3330" max="3330" width="9.81640625" style="1" customWidth="1"/>
    <col min="3331" max="3331" width="11.453125" style="1" customWidth="1"/>
    <col min="3332" max="3332" width="13.6328125" style="1" customWidth="1"/>
    <col min="3333" max="3580" width="8.81640625" style="1"/>
    <col min="3581" max="3581" width="5.453125" style="1" customWidth="1"/>
    <col min="3582" max="3582" width="49.08984375" style="1" customWidth="1"/>
    <col min="3583" max="3583" width="7.453125" style="1" customWidth="1"/>
    <col min="3584" max="3584" width="10" style="1" customWidth="1"/>
    <col min="3585" max="3585" width="9.36328125" style="1" customWidth="1"/>
    <col min="3586" max="3586" width="9.81640625" style="1" customWidth="1"/>
    <col min="3587" max="3587" width="11.453125" style="1" customWidth="1"/>
    <col min="3588" max="3588" width="13.6328125" style="1" customWidth="1"/>
    <col min="3589" max="3836" width="8.81640625" style="1"/>
    <col min="3837" max="3837" width="5.453125" style="1" customWidth="1"/>
    <col min="3838" max="3838" width="49.08984375" style="1" customWidth="1"/>
    <col min="3839" max="3839" width="7.453125" style="1" customWidth="1"/>
    <col min="3840" max="3840" width="10" style="1" customWidth="1"/>
    <col min="3841" max="3841" width="9.36328125" style="1" customWidth="1"/>
    <col min="3842" max="3842" width="9.81640625" style="1" customWidth="1"/>
    <col min="3843" max="3843" width="11.453125" style="1" customWidth="1"/>
    <col min="3844" max="3844" width="13.6328125" style="1" customWidth="1"/>
    <col min="3845" max="4092" width="8.81640625" style="1"/>
    <col min="4093" max="4093" width="5.453125" style="1" customWidth="1"/>
    <col min="4094" max="4094" width="49.08984375" style="1" customWidth="1"/>
    <col min="4095" max="4095" width="7.453125" style="1" customWidth="1"/>
    <col min="4096" max="4096" width="10" style="1" customWidth="1"/>
    <col min="4097" max="4097" width="9.36328125" style="1" customWidth="1"/>
    <col min="4098" max="4098" width="9.81640625" style="1" customWidth="1"/>
    <col min="4099" max="4099" width="11.453125" style="1" customWidth="1"/>
    <col min="4100" max="4100" width="13.6328125" style="1" customWidth="1"/>
    <col min="4101" max="4348" width="8.81640625" style="1"/>
    <col min="4349" max="4349" width="5.453125" style="1" customWidth="1"/>
    <col min="4350" max="4350" width="49.08984375" style="1" customWidth="1"/>
    <col min="4351" max="4351" width="7.453125" style="1" customWidth="1"/>
    <col min="4352" max="4352" width="10" style="1" customWidth="1"/>
    <col min="4353" max="4353" width="9.36328125" style="1" customWidth="1"/>
    <col min="4354" max="4354" width="9.81640625" style="1" customWidth="1"/>
    <col min="4355" max="4355" width="11.453125" style="1" customWidth="1"/>
    <col min="4356" max="4356" width="13.6328125" style="1" customWidth="1"/>
    <col min="4357" max="4604" width="8.81640625" style="1"/>
    <col min="4605" max="4605" width="5.453125" style="1" customWidth="1"/>
    <col min="4606" max="4606" width="49.08984375" style="1" customWidth="1"/>
    <col min="4607" max="4607" width="7.453125" style="1" customWidth="1"/>
    <col min="4608" max="4608" width="10" style="1" customWidth="1"/>
    <col min="4609" max="4609" width="9.36328125" style="1" customWidth="1"/>
    <col min="4610" max="4610" width="9.81640625" style="1" customWidth="1"/>
    <col min="4611" max="4611" width="11.453125" style="1" customWidth="1"/>
    <col min="4612" max="4612" width="13.6328125" style="1" customWidth="1"/>
    <col min="4613" max="4860" width="8.81640625" style="1"/>
    <col min="4861" max="4861" width="5.453125" style="1" customWidth="1"/>
    <col min="4862" max="4862" width="49.08984375" style="1" customWidth="1"/>
    <col min="4863" max="4863" width="7.453125" style="1" customWidth="1"/>
    <col min="4864" max="4864" width="10" style="1" customWidth="1"/>
    <col min="4865" max="4865" width="9.36328125" style="1" customWidth="1"/>
    <col min="4866" max="4866" width="9.81640625" style="1" customWidth="1"/>
    <col min="4867" max="4867" width="11.453125" style="1" customWidth="1"/>
    <col min="4868" max="4868" width="13.6328125" style="1" customWidth="1"/>
    <col min="4869" max="5116" width="8.81640625" style="1"/>
    <col min="5117" max="5117" width="5.453125" style="1" customWidth="1"/>
    <col min="5118" max="5118" width="49.08984375" style="1" customWidth="1"/>
    <col min="5119" max="5119" width="7.453125" style="1" customWidth="1"/>
    <col min="5120" max="5120" width="10" style="1" customWidth="1"/>
    <col min="5121" max="5121" width="9.36328125" style="1" customWidth="1"/>
    <col min="5122" max="5122" width="9.81640625" style="1" customWidth="1"/>
    <col min="5123" max="5123" width="11.453125" style="1" customWidth="1"/>
    <col min="5124" max="5124" width="13.6328125" style="1" customWidth="1"/>
    <col min="5125" max="5372" width="8.81640625" style="1"/>
    <col min="5373" max="5373" width="5.453125" style="1" customWidth="1"/>
    <col min="5374" max="5374" width="49.08984375" style="1" customWidth="1"/>
    <col min="5375" max="5375" width="7.453125" style="1" customWidth="1"/>
    <col min="5376" max="5376" width="10" style="1" customWidth="1"/>
    <col min="5377" max="5377" width="9.36328125" style="1" customWidth="1"/>
    <col min="5378" max="5378" width="9.81640625" style="1" customWidth="1"/>
    <col min="5379" max="5379" width="11.453125" style="1" customWidth="1"/>
    <col min="5380" max="5380" width="13.6328125" style="1" customWidth="1"/>
    <col min="5381" max="5628" width="8.81640625" style="1"/>
    <col min="5629" max="5629" width="5.453125" style="1" customWidth="1"/>
    <col min="5630" max="5630" width="49.08984375" style="1" customWidth="1"/>
    <col min="5631" max="5631" width="7.453125" style="1" customWidth="1"/>
    <col min="5632" max="5632" width="10" style="1" customWidth="1"/>
    <col min="5633" max="5633" width="9.36328125" style="1" customWidth="1"/>
    <col min="5634" max="5634" width="9.81640625" style="1" customWidth="1"/>
    <col min="5635" max="5635" width="11.453125" style="1" customWidth="1"/>
    <col min="5636" max="5636" width="13.6328125" style="1" customWidth="1"/>
    <col min="5637" max="5884" width="8.81640625" style="1"/>
    <col min="5885" max="5885" width="5.453125" style="1" customWidth="1"/>
    <col min="5886" max="5886" width="49.08984375" style="1" customWidth="1"/>
    <col min="5887" max="5887" width="7.453125" style="1" customWidth="1"/>
    <col min="5888" max="5888" width="10" style="1" customWidth="1"/>
    <col min="5889" max="5889" width="9.36328125" style="1" customWidth="1"/>
    <col min="5890" max="5890" width="9.81640625" style="1" customWidth="1"/>
    <col min="5891" max="5891" width="11.453125" style="1" customWidth="1"/>
    <col min="5892" max="5892" width="13.6328125" style="1" customWidth="1"/>
    <col min="5893" max="6140" width="8.81640625" style="1"/>
    <col min="6141" max="6141" width="5.453125" style="1" customWidth="1"/>
    <col min="6142" max="6142" width="49.08984375" style="1" customWidth="1"/>
    <col min="6143" max="6143" width="7.453125" style="1" customWidth="1"/>
    <col min="6144" max="6144" width="10" style="1" customWidth="1"/>
    <col min="6145" max="6145" width="9.36328125" style="1" customWidth="1"/>
    <col min="6146" max="6146" width="9.81640625" style="1" customWidth="1"/>
    <col min="6147" max="6147" width="11.453125" style="1" customWidth="1"/>
    <col min="6148" max="6148" width="13.6328125" style="1" customWidth="1"/>
    <col min="6149" max="6396" width="8.81640625" style="1"/>
    <col min="6397" max="6397" width="5.453125" style="1" customWidth="1"/>
    <col min="6398" max="6398" width="49.08984375" style="1" customWidth="1"/>
    <col min="6399" max="6399" width="7.453125" style="1" customWidth="1"/>
    <col min="6400" max="6400" width="10" style="1" customWidth="1"/>
    <col min="6401" max="6401" width="9.36328125" style="1" customWidth="1"/>
    <col min="6402" max="6402" width="9.81640625" style="1" customWidth="1"/>
    <col min="6403" max="6403" width="11.453125" style="1" customWidth="1"/>
    <col min="6404" max="6404" width="13.6328125" style="1" customWidth="1"/>
    <col min="6405" max="6652" width="8.81640625" style="1"/>
    <col min="6653" max="6653" width="5.453125" style="1" customWidth="1"/>
    <col min="6654" max="6654" width="49.08984375" style="1" customWidth="1"/>
    <col min="6655" max="6655" width="7.453125" style="1" customWidth="1"/>
    <col min="6656" max="6656" width="10" style="1" customWidth="1"/>
    <col min="6657" max="6657" width="9.36328125" style="1" customWidth="1"/>
    <col min="6658" max="6658" width="9.81640625" style="1" customWidth="1"/>
    <col min="6659" max="6659" width="11.453125" style="1" customWidth="1"/>
    <col min="6660" max="6660" width="13.6328125" style="1" customWidth="1"/>
    <col min="6661" max="6908" width="8.81640625" style="1"/>
    <col min="6909" max="6909" width="5.453125" style="1" customWidth="1"/>
    <col min="6910" max="6910" width="49.08984375" style="1" customWidth="1"/>
    <col min="6911" max="6911" width="7.453125" style="1" customWidth="1"/>
    <col min="6912" max="6912" width="10" style="1" customWidth="1"/>
    <col min="6913" max="6913" width="9.36328125" style="1" customWidth="1"/>
    <col min="6914" max="6914" width="9.81640625" style="1" customWidth="1"/>
    <col min="6915" max="6915" width="11.453125" style="1" customWidth="1"/>
    <col min="6916" max="6916" width="13.6328125" style="1" customWidth="1"/>
    <col min="6917" max="7164" width="8.81640625" style="1"/>
    <col min="7165" max="7165" width="5.453125" style="1" customWidth="1"/>
    <col min="7166" max="7166" width="49.08984375" style="1" customWidth="1"/>
    <col min="7167" max="7167" width="7.453125" style="1" customWidth="1"/>
    <col min="7168" max="7168" width="10" style="1" customWidth="1"/>
    <col min="7169" max="7169" width="9.36328125" style="1" customWidth="1"/>
    <col min="7170" max="7170" width="9.81640625" style="1" customWidth="1"/>
    <col min="7171" max="7171" width="11.453125" style="1" customWidth="1"/>
    <col min="7172" max="7172" width="13.6328125" style="1" customWidth="1"/>
    <col min="7173" max="7420" width="8.81640625" style="1"/>
    <col min="7421" max="7421" width="5.453125" style="1" customWidth="1"/>
    <col min="7422" max="7422" width="49.08984375" style="1" customWidth="1"/>
    <col min="7423" max="7423" width="7.453125" style="1" customWidth="1"/>
    <col min="7424" max="7424" width="10" style="1" customWidth="1"/>
    <col min="7425" max="7425" width="9.36328125" style="1" customWidth="1"/>
    <col min="7426" max="7426" width="9.81640625" style="1" customWidth="1"/>
    <col min="7427" max="7427" width="11.453125" style="1" customWidth="1"/>
    <col min="7428" max="7428" width="13.6328125" style="1" customWidth="1"/>
    <col min="7429" max="7676" width="8.81640625" style="1"/>
    <col min="7677" max="7677" width="5.453125" style="1" customWidth="1"/>
    <col min="7678" max="7678" width="49.08984375" style="1" customWidth="1"/>
    <col min="7679" max="7679" width="7.453125" style="1" customWidth="1"/>
    <col min="7680" max="7680" width="10" style="1" customWidth="1"/>
    <col min="7681" max="7681" width="9.36328125" style="1" customWidth="1"/>
    <col min="7682" max="7682" width="9.81640625" style="1" customWidth="1"/>
    <col min="7683" max="7683" width="11.453125" style="1" customWidth="1"/>
    <col min="7684" max="7684" width="13.6328125" style="1" customWidth="1"/>
    <col min="7685" max="7932" width="8.81640625" style="1"/>
    <col min="7933" max="7933" width="5.453125" style="1" customWidth="1"/>
    <col min="7934" max="7934" width="49.08984375" style="1" customWidth="1"/>
    <col min="7935" max="7935" width="7.453125" style="1" customWidth="1"/>
    <col min="7936" max="7936" width="10" style="1" customWidth="1"/>
    <col min="7937" max="7937" width="9.36328125" style="1" customWidth="1"/>
    <col min="7938" max="7938" width="9.81640625" style="1" customWidth="1"/>
    <col min="7939" max="7939" width="11.453125" style="1" customWidth="1"/>
    <col min="7940" max="7940" width="13.6328125" style="1" customWidth="1"/>
    <col min="7941" max="8188" width="8.81640625" style="1"/>
    <col min="8189" max="8189" width="5.453125" style="1" customWidth="1"/>
    <col min="8190" max="8190" width="49.08984375" style="1" customWidth="1"/>
    <col min="8191" max="8191" width="7.453125" style="1" customWidth="1"/>
    <col min="8192" max="8192" width="10" style="1" customWidth="1"/>
    <col min="8193" max="8193" width="9.36328125" style="1" customWidth="1"/>
    <col min="8194" max="8194" width="9.81640625" style="1" customWidth="1"/>
    <col min="8195" max="8195" width="11.453125" style="1" customWidth="1"/>
    <col min="8196" max="8196" width="13.6328125" style="1" customWidth="1"/>
    <col min="8197" max="8444" width="8.81640625" style="1"/>
    <col min="8445" max="8445" width="5.453125" style="1" customWidth="1"/>
    <col min="8446" max="8446" width="49.08984375" style="1" customWidth="1"/>
    <col min="8447" max="8447" width="7.453125" style="1" customWidth="1"/>
    <col min="8448" max="8448" width="10" style="1" customWidth="1"/>
    <col min="8449" max="8449" width="9.36328125" style="1" customWidth="1"/>
    <col min="8450" max="8450" width="9.81640625" style="1" customWidth="1"/>
    <col min="8451" max="8451" width="11.453125" style="1" customWidth="1"/>
    <col min="8452" max="8452" width="13.6328125" style="1" customWidth="1"/>
    <col min="8453" max="8700" width="8.81640625" style="1"/>
    <col min="8701" max="8701" width="5.453125" style="1" customWidth="1"/>
    <col min="8702" max="8702" width="49.08984375" style="1" customWidth="1"/>
    <col min="8703" max="8703" width="7.453125" style="1" customWidth="1"/>
    <col min="8704" max="8704" width="10" style="1" customWidth="1"/>
    <col min="8705" max="8705" width="9.36328125" style="1" customWidth="1"/>
    <col min="8706" max="8706" width="9.81640625" style="1" customWidth="1"/>
    <col min="8707" max="8707" width="11.453125" style="1" customWidth="1"/>
    <col min="8708" max="8708" width="13.6328125" style="1" customWidth="1"/>
    <col min="8709" max="8956" width="8.81640625" style="1"/>
    <col min="8957" max="8957" width="5.453125" style="1" customWidth="1"/>
    <col min="8958" max="8958" width="49.08984375" style="1" customWidth="1"/>
    <col min="8959" max="8959" width="7.453125" style="1" customWidth="1"/>
    <col min="8960" max="8960" width="10" style="1" customWidth="1"/>
    <col min="8961" max="8961" width="9.36328125" style="1" customWidth="1"/>
    <col min="8962" max="8962" width="9.81640625" style="1" customWidth="1"/>
    <col min="8963" max="8963" width="11.453125" style="1" customWidth="1"/>
    <col min="8964" max="8964" width="13.6328125" style="1" customWidth="1"/>
    <col min="8965" max="9212" width="8.81640625" style="1"/>
    <col min="9213" max="9213" width="5.453125" style="1" customWidth="1"/>
    <col min="9214" max="9214" width="49.08984375" style="1" customWidth="1"/>
    <col min="9215" max="9215" width="7.453125" style="1" customWidth="1"/>
    <col min="9216" max="9216" width="10" style="1" customWidth="1"/>
    <col min="9217" max="9217" width="9.36328125" style="1" customWidth="1"/>
    <col min="9218" max="9218" width="9.81640625" style="1" customWidth="1"/>
    <col min="9219" max="9219" width="11.453125" style="1" customWidth="1"/>
    <col min="9220" max="9220" width="13.6328125" style="1" customWidth="1"/>
    <col min="9221" max="9468" width="8.81640625" style="1"/>
    <col min="9469" max="9469" width="5.453125" style="1" customWidth="1"/>
    <col min="9470" max="9470" width="49.08984375" style="1" customWidth="1"/>
    <col min="9471" max="9471" width="7.453125" style="1" customWidth="1"/>
    <col min="9472" max="9472" width="10" style="1" customWidth="1"/>
    <col min="9473" max="9473" width="9.36328125" style="1" customWidth="1"/>
    <col min="9474" max="9474" width="9.81640625" style="1" customWidth="1"/>
    <col min="9475" max="9475" width="11.453125" style="1" customWidth="1"/>
    <col min="9476" max="9476" width="13.6328125" style="1" customWidth="1"/>
    <col min="9477" max="9724" width="8.81640625" style="1"/>
    <col min="9725" max="9725" width="5.453125" style="1" customWidth="1"/>
    <col min="9726" max="9726" width="49.08984375" style="1" customWidth="1"/>
    <col min="9727" max="9727" width="7.453125" style="1" customWidth="1"/>
    <col min="9728" max="9728" width="10" style="1" customWidth="1"/>
    <col min="9729" max="9729" width="9.36328125" style="1" customWidth="1"/>
    <col min="9730" max="9730" width="9.81640625" style="1" customWidth="1"/>
    <col min="9731" max="9731" width="11.453125" style="1" customWidth="1"/>
    <col min="9732" max="9732" width="13.6328125" style="1" customWidth="1"/>
    <col min="9733" max="9980" width="8.81640625" style="1"/>
    <col min="9981" max="9981" width="5.453125" style="1" customWidth="1"/>
    <col min="9982" max="9982" width="49.08984375" style="1" customWidth="1"/>
    <col min="9983" max="9983" width="7.453125" style="1" customWidth="1"/>
    <col min="9984" max="9984" width="10" style="1" customWidth="1"/>
    <col min="9985" max="9985" width="9.36328125" style="1" customWidth="1"/>
    <col min="9986" max="9986" width="9.81640625" style="1" customWidth="1"/>
    <col min="9987" max="9987" width="11.453125" style="1" customWidth="1"/>
    <col min="9988" max="9988" width="13.6328125" style="1" customWidth="1"/>
    <col min="9989" max="10236" width="8.81640625" style="1"/>
    <col min="10237" max="10237" width="5.453125" style="1" customWidth="1"/>
    <col min="10238" max="10238" width="49.08984375" style="1" customWidth="1"/>
    <col min="10239" max="10239" width="7.453125" style="1" customWidth="1"/>
    <col min="10240" max="10240" width="10" style="1" customWidth="1"/>
    <col min="10241" max="10241" width="9.36328125" style="1" customWidth="1"/>
    <col min="10242" max="10242" width="9.81640625" style="1" customWidth="1"/>
    <col min="10243" max="10243" width="11.453125" style="1" customWidth="1"/>
    <col min="10244" max="10244" width="13.6328125" style="1" customWidth="1"/>
    <col min="10245" max="10492" width="8.81640625" style="1"/>
    <col min="10493" max="10493" width="5.453125" style="1" customWidth="1"/>
    <col min="10494" max="10494" width="49.08984375" style="1" customWidth="1"/>
    <col min="10495" max="10495" width="7.453125" style="1" customWidth="1"/>
    <col min="10496" max="10496" width="10" style="1" customWidth="1"/>
    <col min="10497" max="10497" width="9.36328125" style="1" customWidth="1"/>
    <col min="10498" max="10498" width="9.81640625" style="1" customWidth="1"/>
    <col min="10499" max="10499" width="11.453125" style="1" customWidth="1"/>
    <col min="10500" max="10500" width="13.6328125" style="1" customWidth="1"/>
    <col min="10501" max="10748" width="8.81640625" style="1"/>
    <col min="10749" max="10749" width="5.453125" style="1" customWidth="1"/>
    <col min="10750" max="10750" width="49.08984375" style="1" customWidth="1"/>
    <col min="10751" max="10751" width="7.453125" style="1" customWidth="1"/>
    <col min="10752" max="10752" width="10" style="1" customWidth="1"/>
    <col min="10753" max="10753" width="9.36328125" style="1" customWidth="1"/>
    <col min="10754" max="10754" width="9.81640625" style="1" customWidth="1"/>
    <col min="10755" max="10755" width="11.453125" style="1" customWidth="1"/>
    <col min="10756" max="10756" width="13.6328125" style="1" customWidth="1"/>
    <col min="10757" max="11004" width="8.81640625" style="1"/>
    <col min="11005" max="11005" width="5.453125" style="1" customWidth="1"/>
    <col min="11006" max="11006" width="49.08984375" style="1" customWidth="1"/>
    <col min="11007" max="11007" width="7.453125" style="1" customWidth="1"/>
    <col min="11008" max="11008" width="10" style="1" customWidth="1"/>
    <col min="11009" max="11009" width="9.36328125" style="1" customWidth="1"/>
    <col min="11010" max="11010" width="9.81640625" style="1" customWidth="1"/>
    <col min="11011" max="11011" width="11.453125" style="1" customWidth="1"/>
    <col min="11012" max="11012" width="13.6328125" style="1" customWidth="1"/>
    <col min="11013" max="11260" width="8.81640625" style="1"/>
    <col min="11261" max="11261" width="5.453125" style="1" customWidth="1"/>
    <col min="11262" max="11262" width="49.08984375" style="1" customWidth="1"/>
    <col min="11263" max="11263" width="7.453125" style="1" customWidth="1"/>
    <col min="11264" max="11264" width="10" style="1" customWidth="1"/>
    <col min="11265" max="11265" width="9.36328125" style="1" customWidth="1"/>
    <col min="11266" max="11266" width="9.81640625" style="1" customWidth="1"/>
    <col min="11267" max="11267" width="11.453125" style="1" customWidth="1"/>
    <col min="11268" max="11268" width="13.6328125" style="1" customWidth="1"/>
    <col min="11269" max="11516" width="8.81640625" style="1"/>
    <col min="11517" max="11517" width="5.453125" style="1" customWidth="1"/>
    <col min="11518" max="11518" width="49.08984375" style="1" customWidth="1"/>
    <col min="11519" max="11519" width="7.453125" style="1" customWidth="1"/>
    <col min="11520" max="11520" width="10" style="1" customWidth="1"/>
    <col min="11521" max="11521" width="9.36328125" style="1" customWidth="1"/>
    <col min="11522" max="11522" width="9.81640625" style="1" customWidth="1"/>
    <col min="11523" max="11523" width="11.453125" style="1" customWidth="1"/>
    <col min="11524" max="11524" width="13.6328125" style="1" customWidth="1"/>
    <col min="11525" max="11772" width="8.81640625" style="1"/>
    <col min="11773" max="11773" width="5.453125" style="1" customWidth="1"/>
    <col min="11774" max="11774" width="49.08984375" style="1" customWidth="1"/>
    <col min="11775" max="11775" width="7.453125" style="1" customWidth="1"/>
    <col min="11776" max="11776" width="10" style="1" customWidth="1"/>
    <col min="11777" max="11777" width="9.36328125" style="1" customWidth="1"/>
    <col min="11778" max="11778" width="9.81640625" style="1" customWidth="1"/>
    <col min="11779" max="11779" width="11.453125" style="1" customWidth="1"/>
    <col min="11780" max="11780" width="13.6328125" style="1" customWidth="1"/>
    <col min="11781" max="12028" width="8.81640625" style="1"/>
    <col min="12029" max="12029" width="5.453125" style="1" customWidth="1"/>
    <col min="12030" max="12030" width="49.08984375" style="1" customWidth="1"/>
    <col min="12031" max="12031" width="7.453125" style="1" customWidth="1"/>
    <col min="12032" max="12032" width="10" style="1" customWidth="1"/>
    <col min="12033" max="12033" width="9.36328125" style="1" customWidth="1"/>
    <col min="12034" max="12034" width="9.81640625" style="1" customWidth="1"/>
    <col min="12035" max="12035" width="11.453125" style="1" customWidth="1"/>
    <col min="12036" max="12036" width="13.6328125" style="1" customWidth="1"/>
    <col min="12037" max="12284" width="8.81640625" style="1"/>
    <col min="12285" max="12285" width="5.453125" style="1" customWidth="1"/>
    <col min="12286" max="12286" width="49.08984375" style="1" customWidth="1"/>
    <col min="12287" max="12287" width="7.453125" style="1" customWidth="1"/>
    <col min="12288" max="12288" width="10" style="1" customWidth="1"/>
    <col min="12289" max="12289" width="9.36328125" style="1" customWidth="1"/>
    <col min="12290" max="12290" width="9.81640625" style="1" customWidth="1"/>
    <col min="12291" max="12291" width="11.453125" style="1" customWidth="1"/>
    <col min="12292" max="12292" width="13.6328125" style="1" customWidth="1"/>
    <col min="12293" max="12540" width="8.81640625" style="1"/>
    <col min="12541" max="12541" width="5.453125" style="1" customWidth="1"/>
    <col min="12542" max="12542" width="49.08984375" style="1" customWidth="1"/>
    <col min="12543" max="12543" width="7.453125" style="1" customWidth="1"/>
    <col min="12544" max="12544" width="10" style="1" customWidth="1"/>
    <col min="12545" max="12545" width="9.36328125" style="1" customWidth="1"/>
    <col min="12546" max="12546" width="9.81640625" style="1" customWidth="1"/>
    <col min="12547" max="12547" width="11.453125" style="1" customWidth="1"/>
    <col min="12548" max="12548" width="13.6328125" style="1" customWidth="1"/>
    <col min="12549" max="12796" width="8.81640625" style="1"/>
    <col min="12797" max="12797" width="5.453125" style="1" customWidth="1"/>
    <col min="12798" max="12798" width="49.08984375" style="1" customWidth="1"/>
    <col min="12799" max="12799" width="7.453125" style="1" customWidth="1"/>
    <col min="12800" max="12800" width="10" style="1" customWidth="1"/>
    <col min="12801" max="12801" width="9.36328125" style="1" customWidth="1"/>
    <col min="12802" max="12802" width="9.81640625" style="1" customWidth="1"/>
    <col min="12803" max="12803" width="11.453125" style="1" customWidth="1"/>
    <col min="12804" max="12804" width="13.6328125" style="1" customWidth="1"/>
    <col min="12805" max="13052" width="8.81640625" style="1"/>
    <col min="13053" max="13053" width="5.453125" style="1" customWidth="1"/>
    <col min="13054" max="13054" width="49.08984375" style="1" customWidth="1"/>
    <col min="13055" max="13055" width="7.453125" style="1" customWidth="1"/>
    <col min="13056" max="13056" width="10" style="1" customWidth="1"/>
    <col min="13057" max="13057" width="9.36328125" style="1" customWidth="1"/>
    <col min="13058" max="13058" width="9.81640625" style="1" customWidth="1"/>
    <col min="13059" max="13059" width="11.453125" style="1" customWidth="1"/>
    <col min="13060" max="13060" width="13.6328125" style="1" customWidth="1"/>
    <col min="13061" max="13308" width="8.81640625" style="1"/>
    <col min="13309" max="13309" width="5.453125" style="1" customWidth="1"/>
    <col min="13310" max="13310" width="49.08984375" style="1" customWidth="1"/>
    <col min="13311" max="13311" width="7.453125" style="1" customWidth="1"/>
    <col min="13312" max="13312" width="10" style="1" customWidth="1"/>
    <col min="13313" max="13313" width="9.36328125" style="1" customWidth="1"/>
    <col min="13314" max="13314" width="9.81640625" style="1" customWidth="1"/>
    <col min="13315" max="13315" width="11.453125" style="1" customWidth="1"/>
    <col min="13316" max="13316" width="13.6328125" style="1" customWidth="1"/>
    <col min="13317" max="13564" width="8.81640625" style="1"/>
    <col min="13565" max="13565" width="5.453125" style="1" customWidth="1"/>
    <col min="13566" max="13566" width="49.08984375" style="1" customWidth="1"/>
    <col min="13567" max="13567" width="7.453125" style="1" customWidth="1"/>
    <col min="13568" max="13568" width="10" style="1" customWidth="1"/>
    <col min="13569" max="13569" width="9.36328125" style="1" customWidth="1"/>
    <col min="13570" max="13570" width="9.81640625" style="1" customWidth="1"/>
    <col min="13571" max="13571" width="11.453125" style="1" customWidth="1"/>
    <col min="13572" max="13572" width="13.6328125" style="1" customWidth="1"/>
    <col min="13573" max="13820" width="8.81640625" style="1"/>
    <col min="13821" max="13821" width="5.453125" style="1" customWidth="1"/>
    <col min="13822" max="13822" width="49.08984375" style="1" customWidth="1"/>
    <col min="13823" max="13823" width="7.453125" style="1" customWidth="1"/>
    <col min="13824" max="13824" width="10" style="1" customWidth="1"/>
    <col min="13825" max="13825" width="9.36328125" style="1" customWidth="1"/>
    <col min="13826" max="13826" width="9.81640625" style="1" customWidth="1"/>
    <col min="13827" max="13827" width="11.453125" style="1" customWidth="1"/>
    <col min="13828" max="13828" width="13.6328125" style="1" customWidth="1"/>
    <col min="13829" max="14076" width="8.81640625" style="1"/>
    <col min="14077" max="14077" width="5.453125" style="1" customWidth="1"/>
    <col min="14078" max="14078" width="49.08984375" style="1" customWidth="1"/>
    <col min="14079" max="14079" width="7.453125" style="1" customWidth="1"/>
    <col min="14080" max="14080" width="10" style="1" customWidth="1"/>
    <col min="14081" max="14081" width="9.36328125" style="1" customWidth="1"/>
    <col min="14082" max="14082" width="9.81640625" style="1" customWidth="1"/>
    <col min="14083" max="14083" width="11.453125" style="1" customWidth="1"/>
    <col min="14084" max="14084" width="13.6328125" style="1" customWidth="1"/>
    <col min="14085" max="14332" width="8.81640625" style="1"/>
    <col min="14333" max="14333" width="5.453125" style="1" customWidth="1"/>
    <col min="14334" max="14334" width="49.08984375" style="1" customWidth="1"/>
    <col min="14335" max="14335" width="7.453125" style="1" customWidth="1"/>
    <col min="14336" max="14336" width="10" style="1" customWidth="1"/>
    <col min="14337" max="14337" width="9.36328125" style="1" customWidth="1"/>
    <col min="14338" max="14338" width="9.81640625" style="1" customWidth="1"/>
    <col min="14339" max="14339" width="11.453125" style="1" customWidth="1"/>
    <col min="14340" max="14340" width="13.6328125" style="1" customWidth="1"/>
    <col min="14341" max="14588" width="8.81640625" style="1"/>
    <col min="14589" max="14589" width="5.453125" style="1" customWidth="1"/>
    <col min="14590" max="14590" width="49.08984375" style="1" customWidth="1"/>
    <col min="14591" max="14591" width="7.453125" style="1" customWidth="1"/>
    <col min="14592" max="14592" width="10" style="1" customWidth="1"/>
    <col min="14593" max="14593" width="9.36328125" style="1" customWidth="1"/>
    <col min="14594" max="14594" width="9.81640625" style="1" customWidth="1"/>
    <col min="14595" max="14595" width="11.453125" style="1" customWidth="1"/>
    <col min="14596" max="14596" width="13.6328125" style="1" customWidth="1"/>
    <col min="14597" max="14844" width="8.81640625" style="1"/>
    <col min="14845" max="14845" width="5.453125" style="1" customWidth="1"/>
    <col min="14846" max="14846" width="49.08984375" style="1" customWidth="1"/>
    <col min="14847" max="14847" width="7.453125" style="1" customWidth="1"/>
    <col min="14848" max="14848" width="10" style="1" customWidth="1"/>
    <col min="14849" max="14849" width="9.36328125" style="1" customWidth="1"/>
    <col min="14850" max="14850" width="9.81640625" style="1" customWidth="1"/>
    <col min="14851" max="14851" width="11.453125" style="1" customWidth="1"/>
    <col min="14852" max="14852" width="13.6328125" style="1" customWidth="1"/>
    <col min="14853" max="15100" width="8.81640625" style="1"/>
    <col min="15101" max="15101" width="5.453125" style="1" customWidth="1"/>
    <col min="15102" max="15102" width="49.08984375" style="1" customWidth="1"/>
    <col min="15103" max="15103" width="7.453125" style="1" customWidth="1"/>
    <col min="15104" max="15104" width="10" style="1" customWidth="1"/>
    <col min="15105" max="15105" width="9.36328125" style="1" customWidth="1"/>
    <col min="15106" max="15106" width="9.81640625" style="1" customWidth="1"/>
    <col min="15107" max="15107" width="11.453125" style="1" customWidth="1"/>
    <col min="15108" max="15108" width="13.6328125" style="1" customWidth="1"/>
    <col min="15109" max="15356" width="8.81640625" style="1"/>
    <col min="15357" max="15357" width="5.453125" style="1" customWidth="1"/>
    <col min="15358" max="15358" width="49.08984375" style="1" customWidth="1"/>
    <col min="15359" max="15359" width="7.453125" style="1" customWidth="1"/>
    <col min="15360" max="15360" width="10" style="1" customWidth="1"/>
    <col min="15361" max="15361" width="9.36328125" style="1" customWidth="1"/>
    <col min="15362" max="15362" width="9.81640625" style="1" customWidth="1"/>
    <col min="15363" max="15363" width="11.453125" style="1" customWidth="1"/>
    <col min="15364" max="15364" width="13.6328125" style="1" customWidth="1"/>
    <col min="15365" max="15612" width="8.81640625" style="1"/>
    <col min="15613" max="15613" width="5.453125" style="1" customWidth="1"/>
    <col min="15614" max="15614" width="49.08984375" style="1" customWidth="1"/>
    <col min="15615" max="15615" width="7.453125" style="1" customWidth="1"/>
    <col min="15616" max="15616" width="10" style="1" customWidth="1"/>
    <col min="15617" max="15617" width="9.36328125" style="1" customWidth="1"/>
    <col min="15618" max="15618" width="9.81640625" style="1" customWidth="1"/>
    <col min="15619" max="15619" width="11.453125" style="1" customWidth="1"/>
    <col min="15620" max="15620" width="13.6328125" style="1" customWidth="1"/>
    <col min="15621" max="15868" width="8.81640625" style="1"/>
    <col min="15869" max="15869" width="5.453125" style="1" customWidth="1"/>
    <col min="15870" max="15870" width="49.08984375" style="1" customWidth="1"/>
    <col min="15871" max="15871" width="7.453125" style="1" customWidth="1"/>
    <col min="15872" max="15872" width="10" style="1" customWidth="1"/>
    <col min="15873" max="15873" width="9.36328125" style="1" customWidth="1"/>
    <col min="15874" max="15874" width="9.81640625" style="1" customWidth="1"/>
    <col min="15875" max="15875" width="11.453125" style="1" customWidth="1"/>
    <col min="15876" max="15876" width="13.6328125" style="1" customWidth="1"/>
    <col min="15877" max="16124" width="8.81640625" style="1"/>
    <col min="16125" max="16125" width="5.453125" style="1" customWidth="1"/>
    <col min="16126" max="16126" width="49.08984375" style="1" customWidth="1"/>
    <col min="16127" max="16127" width="7.453125" style="1" customWidth="1"/>
    <col min="16128" max="16128" width="10" style="1" customWidth="1"/>
    <col min="16129" max="16129" width="9.36328125" style="1" customWidth="1"/>
    <col min="16130" max="16130" width="9.81640625" style="1" customWidth="1"/>
    <col min="16131" max="16131" width="11.453125" style="1" customWidth="1"/>
    <col min="16132" max="16132" width="13.6328125" style="1" customWidth="1"/>
    <col min="16133" max="16384" width="8.81640625" style="1"/>
  </cols>
  <sheetData>
    <row r="1" spans="1:11" ht="24.75" customHeight="1">
      <c r="A1" s="481" t="s">
        <v>15</v>
      </c>
      <c r="B1" s="481"/>
      <c r="C1" s="481"/>
      <c r="D1" s="481"/>
      <c r="E1" s="40"/>
      <c r="F1" s="40"/>
      <c r="G1" s="40"/>
      <c r="H1" s="80"/>
      <c r="I1" s="89"/>
      <c r="J1" s="89"/>
      <c r="K1" s="90"/>
    </row>
    <row r="2" spans="1:11" ht="12" customHeight="1">
      <c r="A2" s="482"/>
      <c r="B2" s="482"/>
      <c r="C2" s="482"/>
      <c r="D2" s="482"/>
      <c r="E2" s="40"/>
      <c r="F2" s="40"/>
      <c r="G2" s="40"/>
      <c r="H2" s="80"/>
      <c r="I2" s="89"/>
      <c r="J2" s="89"/>
      <c r="K2" s="90"/>
    </row>
    <row r="3" spans="1:11" ht="15" hidden="1" customHeight="1">
      <c r="A3" s="483" t="s">
        <v>170</v>
      </c>
      <c r="B3" s="483"/>
      <c r="C3" s="40"/>
      <c r="D3" s="40"/>
      <c r="E3" s="40"/>
      <c r="F3" s="40"/>
      <c r="G3" s="40"/>
      <c r="H3" s="80"/>
      <c r="I3" s="89"/>
      <c r="J3" s="89"/>
      <c r="K3" s="90"/>
    </row>
    <row r="4" spans="1:11" ht="12" hidden="1" customHeight="1">
      <c r="A4" s="41"/>
      <c r="B4" s="474"/>
      <c r="C4" s="474"/>
      <c r="D4" s="474"/>
      <c r="E4" s="40"/>
      <c r="F4" s="40"/>
      <c r="G4" s="40"/>
      <c r="H4" s="80"/>
      <c r="I4" s="89"/>
      <c r="J4" s="89"/>
      <c r="K4" s="90"/>
    </row>
    <row r="5" spans="1:11" ht="69.5" hidden="1" customHeight="1">
      <c r="A5" s="42">
        <v>1</v>
      </c>
      <c r="B5" s="474" t="s">
        <v>171</v>
      </c>
      <c r="C5" s="474"/>
      <c r="D5" s="474"/>
      <c r="E5" s="40"/>
      <c r="F5" s="40"/>
      <c r="G5" s="40"/>
      <c r="H5" s="80"/>
      <c r="I5" s="89"/>
      <c r="J5" s="89"/>
      <c r="K5" s="90"/>
    </row>
    <row r="6" spans="1:11" hidden="1">
      <c r="A6" s="42"/>
      <c r="B6" s="474"/>
      <c r="C6" s="474"/>
      <c r="D6" s="474"/>
      <c r="E6" s="40"/>
      <c r="F6" s="40"/>
      <c r="G6" s="40"/>
      <c r="H6" s="80"/>
      <c r="I6" s="89"/>
      <c r="J6" s="89"/>
      <c r="K6" s="90"/>
    </row>
    <row r="7" spans="1:11" ht="42" hidden="1" customHeight="1">
      <c r="A7" s="42">
        <v>2</v>
      </c>
      <c r="B7" s="474" t="s">
        <v>172</v>
      </c>
      <c r="C7" s="474"/>
      <c r="D7" s="474"/>
      <c r="E7" s="40"/>
      <c r="F7" s="40"/>
      <c r="G7" s="40"/>
      <c r="H7" s="80"/>
      <c r="I7" s="89"/>
      <c r="J7" s="89"/>
      <c r="K7" s="90"/>
    </row>
    <row r="8" spans="1:11" ht="12" hidden="1" customHeight="1">
      <c r="A8" s="42"/>
      <c r="B8" s="474"/>
      <c r="C8" s="474"/>
      <c r="D8" s="474"/>
      <c r="E8" s="40"/>
      <c r="F8" s="40"/>
      <c r="G8" s="40"/>
      <c r="H8" s="80"/>
      <c r="I8" s="89"/>
      <c r="J8" s="89"/>
      <c r="K8" s="90"/>
    </row>
    <row r="9" spans="1:11" ht="27" hidden="1" customHeight="1">
      <c r="A9" s="42">
        <v>3</v>
      </c>
      <c r="B9" s="474" t="s">
        <v>173</v>
      </c>
      <c r="C9" s="474"/>
      <c r="D9" s="474"/>
      <c r="E9" s="40"/>
      <c r="F9" s="40"/>
      <c r="G9" s="40"/>
      <c r="H9" s="80"/>
      <c r="I9" s="89"/>
      <c r="J9" s="89"/>
      <c r="K9" s="90"/>
    </row>
    <row r="10" spans="1:11" hidden="1">
      <c r="A10" s="42"/>
      <c r="B10" s="229"/>
      <c r="C10" s="229"/>
      <c r="D10" s="43"/>
      <c r="E10" s="40"/>
      <c r="F10" s="40"/>
      <c r="G10" s="40"/>
      <c r="H10" s="80"/>
      <c r="I10" s="89"/>
      <c r="J10" s="89"/>
      <c r="K10" s="90"/>
    </row>
    <row r="11" spans="1:11" s="5" customFormat="1" ht="39.75" hidden="1" customHeight="1">
      <c r="A11" s="44"/>
      <c r="B11" s="476" t="s">
        <v>174</v>
      </c>
      <c r="C11" s="476"/>
      <c r="D11" s="476"/>
      <c r="E11" s="75"/>
      <c r="F11" s="75"/>
      <c r="G11" s="75"/>
      <c r="H11" s="81"/>
      <c r="I11" s="91"/>
      <c r="J11" s="91"/>
      <c r="K11" s="92"/>
    </row>
    <row r="12" spans="1:11" s="5" customFormat="1" hidden="1">
      <c r="A12" s="44"/>
      <c r="B12" s="231"/>
      <c r="C12" s="231"/>
      <c r="D12" s="45"/>
      <c r="E12" s="75"/>
      <c r="F12" s="75"/>
      <c r="G12" s="75"/>
      <c r="H12" s="81"/>
      <c r="I12" s="91"/>
      <c r="J12" s="91"/>
      <c r="K12" s="92"/>
    </row>
    <row r="13" spans="1:11" s="5" customFormat="1" hidden="1">
      <c r="A13" s="44"/>
      <c r="B13" s="476" t="s">
        <v>175</v>
      </c>
      <c r="C13" s="476"/>
      <c r="D13" s="476"/>
      <c r="E13" s="75"/>
      <c r="F13" s="75"/>
      <c r="G13" s="75"/>
      <c r="H13" s="81"/>
      <c r="I13" s="91"/>
      <c r="J13" s="91"/>
      <c r="K13" s="92"/>
    </row>
    <row r="14" spans="1:11" s="5" customFormat="1" hidden="1">
      <c r="A14" s="44"/>
      <c r="B14" s="231"/>
      <c r="C14" s="231"/>
      <c r="D14" s="45"/>
      <c r="E14" s="75"/>
      <c r="F14" s="75"/>
      <c r="G14" s="75"/>
      <c r="H14" s="81"/>
      <c r="I14" s="91"/>
      <c r="J14" s="91"/>
      <c r="K14" s="92"/>
    </row>
    <row r="15" spans="1:11" s="5" customFormat="1" ht="57" hidden="1" customHeight="1">
      <c r="A15" s="44"/>
      <c r="B15" s="476" t="s">
        <v>176</v>
      </c>
      <c r="C15" s="476"/>
      <c r="D15" s="476"/>
      <c r="E15" s="75"/>
      <c r="F15" s="75"/>
      <c r="G15" s="75"/>
      <c r="H15" s="81"/>
      <c r="I15" s="91"/>
      <c r="J15" s="91"/>
      <c r="K15" s="92"/>
    </row>
    <row r="16" spans="1:11" s="5" customFormat="1" hidden="1">
      <c r="A16" s="44"/>
      <c r="B16" s="231"/>
      <c r="C16" s="231"/>
      <c r="D16" s="45"/>
      <c r="E16" s="75"/>
      <c r="F16" s="75"/>
      <c r="G16" s="75"/>
      <c r="H16" s="81"/>
      <c r="I16" s="91"/>
      <c r="J16" s="91"/>
      <c r="K16" s="92"/>
    </row>
    <row r="17" spans="1:11" s="5" customFormat="1" hidden="1">
      <c r="A17" s="44"/>
      <c r="B17" s="476" t="s">
        <v>177</v>
      </c>
      <c r="C17" s="476"/>
      <c r="D17" s="476"/>
      <c r="E17" s="75"/>
      <c r="F17" s="75"/>
      <c r="G17" s="75"/>
      <c r="H17" s="81"/>
      <c r="I17" s="91"/>
      <c r="J17" s="91"/>
      <c r="K17" s="92"/>
    </row>
    <row r="18" spans="1:11" s="5" customFormat="1" hidden="1">
      <c r="A18" s="44"/>
      <c r="B18" s="231"/>
      <c r="C18" s="231"/>
      <c r="D18" s="45"/>
      <c r="E18" s="75"/>
      <c r="F18" s="75"/>
      <c r="G18" s="75"/>
      <c r="H18" s="81"/>
      <c r="I18" s="91"/>
      <c r="J18" s="91"/>
      <c r="K18" s="92"/>
    </row>
    <row r="19" spans="1:11" s="6" customFormat="1" ht="41" hidden="1" customHeight="1">
      <c r="A19" s="44"/>
      <c r="B19" s="476" t="s">
        <v>178</v>
      </c>
      <c r="C19" s="476"/>
      <c r="D19" s="476"/>
      <c r="E19" s="75"/>
      <c r="F19" s="75"/>
      <c r="G19" s="75"/>
      <c r="H19" s="82"/>
      <c r="I19" s="91"/>
      <c r="J19" s="91"/>
      <c r="K19" s="93"/>
    </row>
    <row r="20" spans="1:11" s="6" customFormat="1" hidden="1">
      <c r="A20" s="44"/>
      <c r="B20" s="231"/>
      <c r="C20" s="231"/>
      <c r="D20" s="45"/>
      <c r="E20" s="75"/>
      <c r="F20" s="75"/>
      <c r="G20" s="75"/>
      <c r="H20" s="82"/>
      <c r="I20" s="91"/>
      <c r="J20" s="91"/>
      <c r="K20" s="93"/>
    </row>
    <row r="21" spans="1:11" s="5" customFormat="1" ht="40.5" hidden="1" customHeight="1">
      <c r="A21" s="44"/>
      <c r="B21" s="476" t="s">
        <v>179</v>
      </c>
      <c r="C21" s="476"/>
      <c r="D21" s="476"/>
      <c r="E21" s="75"/>
      <c r="F21" s="75"/>
      <c r="G21" s="75"/>
      <c r="H21" s="81"/>
      <c r="I21" s="91"/>
      <c r="J21" s="91"/>
      <c r="K21" s="92"/>
    </row>
    <row r="22" spans="1:11" hidden="1">
      <c r="A22" s="42"/>
      <c r="B22" s="229"/>
      <c r="C22" s="229"/>
      <c r="D22" s="43"/>
      <c r="E22" s="40"/>
      <c r="F22" s="40"/>
      <c r="G22" s="40"/>
      <c r="H22" s="80"/>
      <c r="I22" s="89"/>
      <c r="J22" s="89"/>
      <c r="K22" s="90"/>
    </row>
    <row r="23" spans="1:11" ht="41" hidden="1" customHeight="1">
      <c r="A23" s="42">
        <v>4</v>
      </c>
      <c r="B23" s="474" t="s">
        <v>180</v>
      </c>
      <c r="C23" s="474"/>
      <c r="D23" s="474"/>
      <c r="E23" s="40"/>
      <c r="F23" s="40"/>
      <c r="G23" s="40"/>
      <c r="H23" s="80"/>
      <c r="I23" s="89"/>
      <c r="J23" s="89"/>
      <c r="K23" s="90"/>
    </row>
    <row r="24" spans="1:11" hidden="1">
      <c r="A24" s="42"/>
      <c r="B24" s="474"/>
      <c r="C24" s="474"/>
      <c r="D24" s="474"/>
      <c r="E24" s="40"/>
      <c r="F24" s="40"/>
      <c r="G24" s="40"/>
      <c r="H24" s="80"/>
      <c r="I24" s="89"/>
      <c r="J24" s="89"/>
      <c r="K24" s="90"/>
    </row>
    <row r="25" spans="1:11" ht="42" hidden="1" customHeight="1">
      <c r="A25" s="42">
        <v>5</v>
      </c>
      <c r="B25" s="474" t="s">
        <v>181</v>
      </c>
      <c r="C25" s="474"/>
      <c r="D25" s="474"/>
      <c r="E25" s="40"/>
      <c r="F25" s="40"/>
      <c r="G25" s="40"/>
      <c r="H25" s="80"/>
      <c r="I25" s="89"/>
      <c r="J25" s="89"/>
      <c r="K25" s="90"/>
    </row>
    <row r="26" spans="1:11" hidden="1">
      <c r="A26" s="42"/>
      <c r="B26" s="474"/>
      <c r="C26" s="474"/>
      <c r="D26" s="474"/>
      <c r="E26" s="40"/>
      <c r="F26" s="40"/>
      <c r="G26" s="40"/>
      <c r="H26" s="80"/>
      <c r="I26" s="89"/>
      <c r="J26" s="89"/>
      <c r="K26" s="90"/>
    </row>
    <row r="27" spans="1:11" ht="29" hidden="1" customHeight="1">
      <c r="A27" s="42">
        <v>6</v>
      </c>
      <c r="B27" s="474" t="s">
        <v>182</v>
      </c>
      <c r="C27" s="474"/>
      <c r="D27" s="474"/>
      <c r="E27" s="40"/>
      <c r="F27" s="40"/>
      <c r="G27" s="40"/>
      <c r="H27" s="80"/>
      <c r="I27" s="89"/>
      <c r="J27" s="89"/>
      <c r="K27" s="90"/>
    </row>
    <row r="28" spans="1:11" hidden="1">
      <c r="A28" s="42"/>
      <c r="B28" s="474"/>
      <c r="C28" s="474"/>
      <c r="D28" s="474"/>
      <c r="E28" s="40"/>
      <c r="F28" s="40"/>
      <c r="G28" s="40"/>
      <c r="H28" s="80"/>
      <c r="I28" s="89"/>
      <c r="J28" s="89"/>
      <c r="K28" s="90"/>
    </row>
    <row r="29" spans="1:11" ht="39.5" hidden="1" customHeight="1">
      <c r="A29" s="42">
        <v>7</v>
      </c>
      <c r="B29" s="474" t="s">
        <v>183</v>
      </c>
      <c r="C29" s="474"/>
      <c r="D29" s="474"/>
      <c r="E29" s="40"/>
      <c r="F29" s="40"/>
      <c r="G29" s="40"/>
      <c r="H29" s="80"/>
      <c r="I29" s="89"/>
      <c r="J29" s="89"/>
      <c r="K29" s="90"/>
    </row>
    <row r="30" spans="1:11" hidden="1">
      <c r="A30" s="42"/>
      <c r="B30" s="474"/>
      <c r="C30" s="474"/>
      <c r="D30" s="474"/>
      <c r="E30" s="40"/>
      <c r="F30" s="40"/>
      <c r="G30" s="40"/>
      <c r="H30" s="80"/>
      <c r="I30" s="89"/>
      <c r="J30" s="89"/>
      <c r="K30" s="90"/>
    </row>
    <row r="31" spans="1:11" ht="27.5" hidden="1" customHeight="1">
      <c r="A31" s="42">
        <v>8</v>
      </c>
      <c r="B31" s="474" t="s">
        <v>184</v>
      </c>
      <c r="C31" s="474"/>
      <c r="D31" s="474"/>
      <c r="E31" s="40"/>
      <c r="F31" s="40"/>
      <c r="G31" s="40"/>
      <c r="H31" s="80"/>
      <c r="I31" s="89"/>
      <c r="J31" s="89"/>
      <c r="K31" s="90"/>
    </row>
    <row r="32" spans="1:11" hidden="1">
      <c r="A32" s="42"/>
      <c r="B32" s="229"/>
      <c r="C32" s="229"/>
      <c r="D32" s="43"/>
      <c r="E32" s="40"/>
      <c r="F32" s="40"/>
      <c r="G32" s="40"/>
      <c r="H32" s="80"/>
      <c r="I32" s="89"/>
      <c r="J32" s="89"/>
      <c r="K32" s="90"/>
    </row>
    <row r="33" spans="1:11" ht="28.25" hidden="1" customHeight="1">
      <c r="A33" s="42">
        <v>9</v>
      </c>
      <c r="B33" s="474" t="s">
        <v>185</v>
      </c>
      <c r="C33" s="474"/>
      <c r="D33" s="474"/>
      <c r="E33" s="40"/>
      <c r="F33" s="40"/>
      <c r="G33" s="40"/>
      <c r="H33" s="80"/>
      <c r="I33" s="89"/>
      <c r="J33" s="89"/>
      <c r="K33" s="90"/>
    </row>
    <row r="34" spans="1:11" hidden="1">
      <c r="A34" s="42"/>
      <c r="B34" s="229"/>
      <c r="C34" s="229"/>
      <c r="D34" s="43"/>
      <c r="E34" s="40"/>
      <c r="F34" s="40"/>
      <c r="G34" s="40"/>
      <c r="H34" s="80"/>
      <c r="I34" s="89"/>
      <c r="J34" s="89"/>
      <c r="K34" s="90"/>
    </row>
    <row r="35" spans="1:11" ht="41" hidden="1" customHeight="1">
      <c r="A35" s="42">
        <v>10</v>
      </c>
      <c r="B35" s="474" t="s">
        <v>186</v>
      </c>
      <c r="C35" s="474"/>
      <c r="D35" s="474"/>
      <c r="E35" s="40"/>
      <c r="F35" s="40"/>
      <c r="G35" s="40"/>
      <c r="H35" s="80"/>
      <c r="I35" s="89"/>
      <c r="J35" s="89"/>
      <c r="K35" s="90"/>
    </row>
    <row r="36" spans="1:11" hidden="1">
      <c r="A36" s="42"/>
      <c r="B36" s="229"/>
      <c r="C36" s="229"/>
      <c r="D36" s="43"/>
      <c r="E36" s="40"/>
      <c r="F36" s="40"/>
      <c r="G36" s="40"/>
      <c r="H36" s="80"/>
      <c r="I36" s="89"/>
      <c r="J36" s="89"/>
      <c r="K36" s="90"/>
    </row>
    <row r="37" spans="1:11" ht="41" hidden="1" customHeight="1">
      <c r="A37" s="42">
        <v>11</v>
      </c>
      <c r="B37" s="474" t="s">
        <v>187</v>
      </c>
      <c r="C37" s="474"/>
      <c r="D37" s="474"/>
      <c r="E37" s="40"/>
      <c r="F37" s="40"/>
      <c r="G37" s="40"/>
      <c r="H37" s="80"/>
      <c r="I37" s="89"/>
      <c r="J37" s="89"/>
      <c r="K37" s="90"/>
    </row>
    <row r="38" spans="1:11" hidden="1">
      <c r="A38" s="42"/>
      <c r="B38" s="229"/>
      <c r="C38" s="229"/>
      <c r="D38" s="43"/>
      <c r="E38" s="40"/>
      <c r="F38" s="40"/>
      <c r="G38" s="40"/>
      <c r="H38" s="80"/>
      <c r="I38" s="89"/>
      <c r="J38" s="89"/>
      <c r="K38" s="90"/>
    </row>
    <row r="39" spans="1:11" ht="13.5" hidden="1" customHeight="1">
      <c r="A39" s="42">
        <v>12</v>
      </c>
      <c r="B39" s="474" t="s">
        <v>188</v>
      </c>
      <c r="C39" s="474"/>
      <c r="D39" s="474"/>
      <c r="E39" s="40"/>
      <c r="F39" s="40"/>
      <c r="G39" s="40"/>
      <c r="H39" s="80"/>
      <c r="I39" s="89"/>
      <c r="J39" s="89"/>
      <c r="K39" s="90"/>
    </row>
    <row r="40" spans="1:11" hidden="1">
      <c r="A40" s="42"/>
      <c r="B40" s="474"/>
      <c r="C40" s="474"/>
      <c r="D40" s="474"/>
      <c r="E40" s="40"/>
      <c r="F40" s="40"/>
      <c r="G40" s="40"/>
      <c r="H40" s="80"/>
      <c r="I40" s="89"/>
      <c r="J40" s="89"/>
      <c r="K40" s="90"/>
    </row>
    <row r="41" spans="1:11" ht="40.5" hidden="1" customHeight="1">
      <c r="A41" s="42">
        <v>13</v>
      </c>
      <c r="B41" s="474" t="s">
        <v>189</v>
      </c>
      <c r="C41" s="474"/>
      <c r="D41" s="474"/>
      <c r="E41" s="40"/>
      <c r="F41" s="40"/>
      <c r="G41" s="40"/>
      <c r="H41" s="80"/>
      <c r="I41" s="89"/>
      <c r="J41" s="89"/>
      <c r="K41" s="90"/>
    </row>
    <row r="42" spans="1:11" hidden="1">
      <c r="A42" s="42"/>
      <c r="B42" s="229"/>
      <c r="C42" s="229"/>
      <c r="D42" s="43"/>
      <c r="E42" s="40"/>
      <c r="F42" s="40"/>
      <c r="G42" s="40"/>
      <c r="H42" s="80"/>
      <c r="I42" s="89"/>
      <c r="J42" s="89"/>
      <c r="K42" s="90"/>
    </row>
    <row r="43" spans="1:11" ht="41.5" hidden="1" customHeight="1">
      <c r="A43" s="42">
        <v>14</v>
      </c>
      <c r="B43" s="474" t="s">
        <v>190</v>
      </c>
      <c r="C43" s="475"/>
      <c r="D43" s="475"/>
      <c r="E43" s="40"/>
      <c r="F43" s="40"/>
      <c r="G43" s="40"/>
      <c r="H43" s="80"/>
      <c r="I43" s="89"/>
      <c r="J43" s="89"/>
      <c r="K43" s="90"/>
    </row>
    <row r="44" spans="1:11" hidden="1">
      <c r="A44" s="42"/>
      <c r="B44" s="229"/>
      <c r="C44" s="229"/>
      <c r="D44" s="43"/>
      <c r="E44" s="40"/>
      <c r="F44" s="40"/>
      <c r="G44" s="40"/>
      <c r="H44" s="80"/>
      <c r="I44" s="89"/>
      <c r="J44" s="89"/>
      <c r="K44" s="90"/>
    </row>
    <row r="45" spans="1:11" ht="41.5" hidden="1" customHeight="1">
      <c r="A45" s="42">
        <v>15</v>
      </c>
      <c r="B45" s="474" t="s">
        <v>191</v>
      </c>
      <c r="C45" s="475"/>
      <c r="D45" s="475"/>
      <c r="E45" s="40"/>
      <c r="F45" s="40"/>
      <c r="G45" s="40"/>
      <c r="H45" s="80"/>
      <c r="I45" s="89"/>
      <c r="J45" s="89"/>
      <c r="K45" s="90"/>
    </row>
    <row r="46" spans="1:11" hidden="1">
      <c r="A46" s="42"/>
      <c r="B46" s="229"/>
      <c r="C46" s="230"/>
      <c r="D46" s="40"/>
      <c r="E46" s="40"/>
      <c r="F46" s="40"/>
      <c r="G46" s="40"/>
      <c r="H46" s="80"/>
      <c r="I46" s="89"/>
      <c r="J46" s="89"/>
      <c r="K46" s="90"/>
    </row>
    <row r="47" spans="1:11" ht="55.25" hidden="1" customHeight="1">
      <c r="A47" s="42">
        <v>16</v>
      </c>
      <c r="B47" s="474" t="s">
        <v>192</v>
      </c>
      <c r="C47" s="475"/>
      <c r="D47" s="475"/>
      <c r="E47" s="40"/>
      <c r="F47" s="40"/>
      <c r="G47" s="40"/>
      <c r="H47" s="80"/>
      <c r="I47" s="89"/>
      <c r="J47" s="89"/>
      <c r="K47" s="90"/>
    </row>
    <row r="48" spans="1:11" ht="55.25" customHeight="1">
      <c r="A48" s="42"/>
      <c r="B48" s="229"/>
      <c r="C48" s="230"/>
      <c r="D48" s="230"/>
      <c r="E48" s="40"/>
      <c r="F48" s="40"/>
      <c r="G48" s="40"/>
      <c r="H48" s="80"/>
      <c r="I48" s="477" t="s">
        <v>527</v>
      </c>
      <c r="J48" s="478"/>
      <c r="K48" s="479"/>
    </row>
    <row r="49" spans="1:11" s="9" customFormat="1" ht="26.25" customHeight="1">
      <c r="A49" s="7" t="s">
        <v>67</v>
      </c>
      <c r="B49" s="8" t="s">
        <v>68</v>
      </c>
      <c r="C49" s="8" t="s">
        <v>69</v>
      </c>
      <c r="D49" s="8" t="s">
        <v>70</v>
      </c>
      <c r="E49" s="8" t="s">
        <v>167</v>
      </c>
      <c r="F49" s="8" t="s">
        <v>168</v>
      </c>
      <c r="G49" s="8" t="s">
        <v>169</v>
      </c>
      <c r="H49" s="83"/>
      <c r="I49" s="94" t="s">
        <v>167</v>
      </c>
      <c r="J49" s="94" t="s">
        <v>168</v>
      </c>
      <c r="K49" s="94" t="s">
        <v>169</v>
      </c>
    </row>
    <row r="50" spans="1:11" s="9" customFormat="1" ht="11.25" customHeight="1">
      <c r="A50" s="46"/>
      <c r="B50" s="47"/>
      <c r="C50" s="8"/>
      <c r="D50" s="8"/>
      <c r="E50" s="40"/>
      <c r="F50" s="40"/>
      <c r="G50" s="40"/>
      <c r="H50" s="83"/>
      <c r="I50" s="480"/>
      <c r="J50" s="480"/>
      <c r="K50" s="95"/>
    </row>
    <row r="51" spans="1:11" s="10" customFormat="1" ht="12.75" customHeight="1">
      <c r="A51" s="46" t="s">
        <v>193</v>
      </c>
      <c r="B51" s="48" t="s">
        <v>194</v>
      </c>
      <c r="C51" s="40"/>
      <c r="D51" s="49"/>
      <c r="E51" s="40"/>
      <c r="F51" s="40"/>
      <c r="G51" s="40"/>
      <c r="H51" s="84"/>
      <c r="I51" s="480"/>
      <c r="J51" s="480"/>
      <c r="K51" s="96"/>
    </row>
    <row r="52" spans="1:11" s="10" customFormat="1" ht="12.75" customHeight="1">
      <c r="A52" s="50"/>
      <c r="B52" s="229"/>
      <c r="C52" s="49"/>
      <c r="D52" s="49"/>
      <c r="E52" s="40"/>
      <c r="F52" s="40"/>
      <c r="G52" s="40"/>
      <c r="H52" s="84"/>
      <c r="I52" s="89"/>
      <c r="J52" s="89"/>
      <c r="K52" s="96"/>
    </row>
    <row r="53" spans="1:11" s="10" customFormat="1" ht="87">
      <c r="A53" s="50">
        <v>1</v>
      </c>
      <c r="B53" s="229" t="s">
        <v>195</v>
      </c>
      <c r="C53" s="49" t="s">
        <v>165</v>
      </c>
      <c r="D53" s="51">
        <v>2</v>
      </c>
      <c r="E53" s="40">
        <v>2850</v>
      </c>
      <c r="F53" s="40">
        <f>D53*E53</f>
        <v>5700</v>
      </c>
      <c r="G53" s="40" t="s">
        <v>475</v>
      </c>
      <c r="H53" s="84"/>
      <c r="I53" s="89">
        <v>2915</v>
      </c>
      <c r="J53" s="89">
        <f>D53*I53</f>
        <v>5830</v>
      </c>
      <c r="K53" s="96"/>
    </row>
    <row r="54" spans="1:11">
      <c r="A54" s="50"/>
      <c r="B54" s="229"/>
      <c r="C54" s="49"/>
      <c r="D54" s="49"/>
      <c r="E54" s="49"/>
      <c r="F54" s="40"/>
      <c r="G54" s="40"/>
      <c r="H54" s="80"/>
      <c r="I54" s="89"/>
      <c r="J54" s="89"/>
      <c r="K54" s="90"/>
    </row>
    <row r="55" spans="1:11" s="4" customFormat="1" ht="58">
      <c r="A55" s="50">
        <v>2</v>
      </c>
      <c r="B55" s="229" t="s">
        <v>196</v>
      </c>
      <c r="C55" s="49" t="s">
        <v>42</v>
      </c>
      <c r="D55" s="51">
        <v>9</v>
      </c>
      <c r="E55" s="49">
        <v>1420</v>
      </c>
      <c r="F55" s="40">
        <f>D55*E55</f>
        <v>12780</v>
      </c>
      <c r="G55" s="49" t="s">
        <v>476</v>
      </c>
      <c r="H55" s="85"/>
      <c r="I55" s="97">
        <v>1450</v>
      </c>
      <c r="J55" s="89">
        <f>D55*I55</f>
        <v>13050</v>
      </c>
      <c r="K55" s="98"/>
    </row>
    <row r="56" spans="1:11">
      <c r="A56" s="50"/>
      <c r="B56" s="229"/>
      <c r="C56" s="49"/>
      <c r="D56" s="49"/>
      <c r="E56" s="49"/>
      <c r="F56" s="40"/>
      <c r="G56" s="40"/>
      <c r="H56" s="80"/>
      <c r="I56" s="89"/>
      <c r="J56" s="89"/>
      <c r="K56" s="90"/>
    </row>
    <row r="57" spans="1:11" s="10" customFormat="1" ht="291" customHeight="1">
      <c r="A57" s="50">
        <v>3</v>
      </c>
      <c r="B57" s="52" t="s">
        <v>197</v>
      </c>
      <c r="C57" s="40"/>
      <c r="D57" s="49"/>
      <c r="E57" s="40"/>
      <c r="F57" s="40"/>
      <c r="G57" s="40" t="s">
        <v>400</v>
      </c>
      <c r="H57" s="84"/>
      <c r="I57" s="89"/>
      <c r="J57" s="89"/>
      <c r="K57" s="96"/>
    </row>
    <row r="58" spans="1:11" s="10" customFormat="1">
      <c r="A58" s="50"/>
      <c r="B58" s="52"/>
      <c r="C58" s="40"/>
      <c r="D58" s="49"/>
      <c r="E58" s="40"/>
      <c r="F58" s="40"/>
      <c r="G58" s="40"/>
      <c r="H58" s="84"/>
      <c r="I58" s="89"/>
      <c r="J58" s="89"/>
      <c r="K58" s="96"/>
    </row>
    <row r="59" spans="1:11" s="10" customFormat="1" ht="58">
      <c r="A59" s="50"/>
      <c r="B59" s="53" t="s">
        <v>198</v>
      </c>
      <c r="C59" s="40"/>
      <c r="D59" s="49"/>
      <c r="E59" s="40"/>
      <c r="F59" s="40"/>
      <c r="G59" s="40"/>
      <c r="H59" s="84"/>
      <c r="I59" s="89"/>
      <c r="J59" s="89"/>
      <c r="K59" s="96"/>
    </row>
    <row r="60" spans="1:11" s="10" customFormat="1">
      <c r="A60" s="50"/>
      <c r="B60" s="54" t="s">
        <v>199</v>
      </c>
      <c r="C60" s="40"/>
      <c r="D60" s="49"/>
      <c r="E60" s="49"/>
      <c r="F60" s="40"/>
      <c r="G60" s="40"/>
      <c r="H60" s="84"/>
      <c r="I60" s="89"/>
      <c r="J60" s="89"/>
      <c r="K60" s="96"/>
    </row>
    <row r="61" spans="1:11" s="10" customFormat="1">
      <c r="A61" s="50"/>
      <c r="B61" s="54"/>
      <c r="C61" s="40"/>
      <c r="D61" s="49"/>
      <c r="E61" s="49"/>
      <c r="F61" s="40"/>
      <c r="G61" s="40"/>
      <c r="H61" s="84"/>
      <c r="I61" s="89"/>
      <c r="J61" s="89"/>
      <c r="K61" s="96"/>
    </row>
    <row r="62" spans="1:11" s="10" customFormat="1">
      <c r="A62" s="55">
        <v>3.1</v>
      </c>
      <c r="B62" s="229" t="s">
        <v>127</v>
      </c>
      <c r="C62" s="49" t="s">
        <v>126</v>
      </c>
      <c r="D62" s="51">
        <v>22</v>
      </c>
      <c r="E62" s="51">
        <v>373.4</v>
      </c>
      <c r="F62" s="40">
        <f>D62*E62</f>
        <v>8214.7999999999993</v>
      </c>
      <c r="G62" s="40"/>
      <c r="H62" s="84"/>
      <c r="I62" s="89">
        <v>373.4</v>
      </c>
      <c r="J62" s="89">
        <f>D62*I62</f>
        <v>8214.7999999999993</v>
      </c>
      <c r="K62" s="96"/>
    </row>
    <row r="63" spans="1:11" s="10" customFormat="1">
      <c r="A63" s="55">
        <v>3.2</v>
      </c>
      <c r="B63" s="229" t="s">
        <v>200</v>
      </c>
      <c r="C63" s="49" t="s">
        <v>126</v>
      </c>
      <c r="D63" s="51">
        <v>15</v>
      </c>
      <c r="E63" s="49">
        <v>841</v>
      </c>
      <c r="F63" s="40">
        <f>D63*E63</f>
        <v>12615</v>
      </c>
      <c r="G63" s="40"/>
      <c r="H63" s="84"/>
      <c r="I63" s="89">
        <v>880</v>
      </c>
      <c r="J63" s="89">
        <f>D63*I63</f>
        <v>13200</v>
      </c>
      <c r="K63" s="96"/>
    </row>
    <row r="64" spans="1:11" s="10" customFormat="1">
      <c r="A64" s="55">
        <v>3.3</v>
      </c>
      <c r="B64" s="229" t="s">
        <v>201</v>
      </c>
      <c r="C64" s="49" t="s">
        <v>126</v>
      </c>
      <c r="D64" s="51" t="s">
        <v>202</v>
      </c>
      <c r="E64" s="49">
        <v>1139</v>
      </c>
      <c r="F64" s="40"/>
      <c r="G64" s="40"/>
      <c r="H64" s="84"/>
      <c r="I64" s="89">
        <v>1375</v>
      </c>
      <c r="J64" s="89"/>
      <c r="K64" s="96"/>
    </row>
    <row r="65" spans="1:11" s="10" customFormat="1">
      <c r="A65" s="55">
        <v>3.4</v>
      </c>
      <c r="B65" s="229" t="s">
        <v>203</v>
      </c>
      <c r="C65" s="49" t="s">
        <v>126</v>
      </c>
      <c r="D65" s="51">
        <v>150</v>
      </c>
      <c r="E65" s="49">
        <v>1950</v>
      </c>
      <c r="F65" s="40">
        <f>D65*E65</f>
        <v>292500</v>
      </c>
      <c r="G65" s="40"/>
      <c r="H65" s="84"/>
      <c r="I65" s="89">
        <v>2040</v>
      </c>
      <c r="J65" s="89">
        <f>D65*I65</f>
        <v>306000</v>
      </c>
      <c r="K65" s="96"/>
    </row>
    <row r="66" spans="1:11" s="10" customFormat="1">
      <c r="A66" s="50"/>
      <c r="B66" s="229"/>
      <c r="C66" s="49"/>
      <c r="D66" s="49"/>
      <c r="E66" s="40"/>
      <c r="F66" s="40"/>
      <c r="G66" s="40"/>
      <c r="H66" s="84"/>
      <c r="I66" s="89"/>
      <c r="J66" s="89"/>
      <c r="K66" s="96"/>
    </row>
    <row r="67" spans="1:11" s="10" customFormat="1" ht="72.5">
      <c r="A67" s="50">
        <v>4</v>
      </c>
      <c r="B67" s="229" t="s">
        <v>204</v>
      </c>
      <c r="C67" s="40"/>
      <c r="D67" s="49"/>
      <c r="E67" s="40"/>
      <c r="F67" s="40"/>
      <c r="G67" s="40" t="s">
        <v>475</v>
      </c>
      <c r="H67" s="84"/>
      <c r="I67" s="89"/>
      <c r="J67" s="89"/>
      <c r="K67" s="96"/>
    </row>
    <row r="68" spans="1:11" s="10" customFormat="1">
      <c r="A68" s="50"/>
      <c r="B68" s="229"/>
      <c r="C68" s="40"/>
      <c r="D68" s="49"/>
      <c r="E68" s="40"/>
      <c r="F68" s="40"/>
      <c r="G68" s="40"/>
      <c r="H68" s="84"/>
      <c r="I68" s="89"/>
      <c r="J68" s="89"/>
      <c r="K68" s="96"/>
    </row>
    <row r="69" spans="1:11" s="10" customFormat="1">
      <c r="A69" s="55">
        <v>4.0999999999999996</v>
      </c>
      <c r="B69" s="56" t="s">
        <v>127</v>
      </c>
      <c r="C69" s="49" t="s">
        <v>42</v>
      </c>
      <c r="D69" s="51">
        <v>9</v>
      </c>
      <c r="E69" s="40">
        <v>895</v>
      </c>
      <c r="F69" s="40">
        <f>D69*E69</f>
        <v>8055</v>
      </c>
      <c r="G69" s="40"/>
      <c r="H69" s="84"/>
      <c r="I69" s="89">
        <v>940</v>
      </c>
      <c r="J69" s="89">
        <f>D69*I69</f>
        <v>8460</v>
      </c>
      <c r="K69" s="96"/>
    </row>
    <row r="70" spans="1:11" s="10" customFormat="1">
      <c r="A70" s="55">
        <v>4.2</v>
      </c>
      <c r="B70" s="56" t="s">
        <v>205</v>
      </c>
      <c r="C70" s="49" t="s">
        <v>42</v>
      </c>
      <c r="D70" s="51" t="s">
        <v>202</v>
      </c>
      <c r="E70" s="40">
        <v>2850</v>
      </c>
      <c r="F70" s="40"/>
      <c r="G70" s="40"/>
      <c r="H70" s="84"/>
      <c r="I70" s="89">
        <v>3300</v>
      </c>
      <c r="J70" s="89"/>
      <c r="K70" s="96"/>
    </row>
    <row r="71" spans="1:11" s="10" customFormat="1">
      <c r="A71" s="50"/>
      <c r="B71" s="56"/>
      <c r="C71" s="49"/>
      <c r="D71" s="49"/>
      <c r="E71" s="40"/>
      <c r="F71" s="40"/>
      <c r="G71" s="40"/>
      <c r="H71" s="84"/>
      <c r="I71" s="89"/>
      <c r="J71" s="89"/>
      <c r="K71" s="96"/>
    </row>
    <row r="72" spans="1:11" s="10" customFormat="1" ht="58">
      <c r="A72" s="50">
        <v>5</v>
      </c>
      <c r="B72" s="229" t="s">
        <v>206</v>
      </c>
      <c r="C72" s="40"/>
      <c r="D72" s="49"/>
      <c r="E72" s="40"/>
      <c r="F72" s="40"/>
      <c r="G72" s="40" t="s">
        <v>475</v>
      </c>
      <c r="H72" s="84"/>
      <c r="I72" s="89"/>
      <c r="J72" s="89"/>
      <c r="K72" s="96"/>
    </row>
    <row r="73" spans="1:11" s="10" customFormat="1">
      <c r="A73" s="50"/>
      <c r="B73" s="229"/>
      <c r="C73" s="49"/>
      <c r="D73" s="49"/>
      <c r="E73" s="40"/>
      <c r="F73" s="40"/>
      <c r="G73" s="40"/>
      <c r="H73" s="84"/>
      <c r="I73" s="89"/>
      <c r="J73" s="89"/>
      <c r="K73" s="96"/>
    </row>
    <row r="74" spans="1:11" s="10" customFormat="1">
      <c r="A74" s="55">
        <v>5.0999999999999996</v>
      </c>
      <c r="B74" s="229" t="s">
        <v>203</v>
      </c>
      <c r="C74" s="49" t="s">
        <v>42</v>
      </c>
      <c r="D74" s="51">
        <v>3</v>
      </c>
      <c r="E74" s="40">
        <v>10000</v>
      </c>
      <c r="F74" s="40">
        <f>D74*E74</f>
        <v>30000</v>
      </c>
      <c r="G74" s="40"/>
      <c r="H74" s="84"/>
      <c r="I74" s="89">
        <v>10450</v>
      </c>
      <c r="J74" s="89">
        <f>D74*I74</f>
        <v>31350</v>
      </c>
      <c r="K74" s="96"/>
    </row>
    <row r="75" spans="1:11" s="10" customFormat="1">
      <c r="A75" s="50"/>
      <c r="B75" s="229"/>
      <c r="C75" s="49"/>
      <c r="D75" s="49"/>
      <c r="E75" s="40"/>
      <c r="F75" s="40"/>
      <c r="G75" s="40"/>
      <c r="H75" s="84"/>
      <c r="I75" s="89"/>
      <c r="J75" s="89"/>
      <c r="K75" s="96"/>
    </row>
    <row r="76" spans="1:11" s="10" customFormat="1" ht="87">
      <c r="A76" s="50">
        <v>6</v>
      </c>
      <c r="B76" s="229" t="s">
        <v>207</v>
      </c>
      <c r="C76" s="49" t="s">
        <v>165</v>
      </c>
      <c r="D76" s="51">
        <v>3</v>
      </c>
      <c r="E76" s="40">
        <v>8945</v>
      </c>
      <c r="F76" s="40">
        <f>D76*E76</f>
        <v>26835</v>
      </c>
      <c r="G76" s="40" t="s">
        <v>475</v>
      </c>
      <c r="H76" s="84"/>
      <c r="I76" s="89">
        <v>9350</v>
      </c>
      <c r="J76" s="89">
        <f>D76*I76</f>
        <v>28050</v>
      </c>
      <c r="K76" s="96"/>
    </row>
    <row r="77" spans="1:11" s="10" customFormat="1">
      <c r="A77" s="50"/>
      <c r="B77" s="229"/>
      <c r="C77" s="49"/>
      <c r="D77" s="49"/>
      <c r="E77" s="40"/>
      <c r="F77" s="40"/>
      <c r="G77" s="40"/>
      <c r="H77" s="84"/>
      <c r="I77" s="89"/>
      <c r="J77" s="89"/>
      <c r="K77" s="96"/>
    </row>
    <row r="78" spans="1:11" s="10" customFormat="1" ht="58">
      <c r="A78" s="50">
        <v>7</v>
      </c>
      <c r="B78" s="229" t="s">
        <v>208</v>
      </c>
      <c r="C78" s="40"/>
      <c r="D78" s="49"/>
      <c r="E78" s="40"/>
      <c r="F78" s="40"/>
      <c r="G78" s="40" t="s">
        <v>475</v>
      </c>
      <c r="H78" s="84"/>
      <c r="I78" s="89"/>
      <c r="J78" s="89"/>
      <c r="K78" s="96"/>
    </row>
    <row r="79" spans="1:11" s="10" customFormat="1">
      <c r="A79" s="50"/>
      <c r="B79" s="229"/>
      <c r="C79" s="49"/>
      <c r="D79" s="49"/>
      <c r="E79" s="40"/>
      <c r="F79" s="40"/>
      <c r="G79" s="40"/>
      <c r="H79" s="84"/>
      <c r="I79" s="89"/>
      <c r="J79" s="89"/>
      <c r="K79" s="96"/>
    </row>
    <row r="80" spans="1:11" s="10" customFormat="1">
      <c r="A80" s="55">
        <v>7.1</v>
      </c>
      <c r="B80" s="229" t="s">
        <v>203</v>
      </c>
      <c r="C80" s="49" t="s">
        <v>42</v>
      </c>
      <c r="D80" s="51">
        <v>1</v>
      </c>
      <c r="E80" s="40">
        <v>15295.2</v>
      </c>
      <c r="F80" s="40">
        <f>D80*E80</f>
        <v>15295.2</v>
      </c>
      <c r="G80" s="40"/>
      <c r="H80" s="84"/>
      <c r="I80" s="89">
        <v>15950</v>
      </c>
      <c r="J80" s="89">
        <f>D80*I80</f>
        <v>15950</v>
      </c>
      <c r="K80" s="96"/>
    </row>
    <row r="81" spans="1:11" s="10" customFormat="1">
      <c r="A81" s="50"/>
      <c r="B81" s="229"/>
      <c r="C81" s="49"/>
      <c r="D81" s="40"/>
      <c r="E81" s="40"/>
      <c r="F81" s="40"/>
      <c r="G81" s="40"/>
      <c r="H81" s="84"/>
      <c r="I81" s="89"/>
      <c r="J81" s="89"/>
      <c r="K81" s="96"/>
    </row>
    <row r="82" spans="1:11" s="12" customFormat="1" ht="116">
      <c r="A82" s="50">
        <v>8</v>
      </c>
      <c r="B82" s="229" t="s">
        <v>209</v>
      </c>
      <c r="C82" s="49" t="s">
        <v>42</v>
      </c>
      <c r="D82" s="51">
        <v>9</v>
      </c>
      <c r="E82" s="40">
        <v>7160</v>
      </c>
      <c r="F82" s="40">
        <f>D82*E82</f>
        <v>64440</v>
      </c>
      <c r="G82" s="40" t="s">
        <v>477</v>
      </c>
      <c r="H82" s="86"/>
      <c r="I82" s="89">
        <v>7480</v>
      </c>
      <c r="J82" s="89">
        <f>D82*I82</f>
        <v>67320</v>
      </c>
      <c r="K82" s="99"/>
    </row>
    <row r="83" spans="1:11" s="12" customFormat="1">
      <c r="A83" s="50"/>
      <c r="B83" s="229"/>
      <c r="C83" s="49"/>
      <c r="D83" s="51"/>
      <c r="E83" s="40"/>
      <c r="F83" s="40"/>
      <c r="G83" s="40"/>
      <c r="H83" s="86"/>
      <c r="I83" s="89"/>
      <c r="J83" s="89"/>
      <c r="K83" s="99"/>
    </row>
    <row r="84" spans="1:11" s="10" customFormat="1" ht="130.5">
      <c r="A84" s="50">
        <v>9</v>
      </c>
      <c r="B84" s="229" t="s">
        <v>210</v>
      </c>
      <c r="C84" s="49" t="s">
        <v>42</v>
      </c>
      <c r="D84" s="51">
        <f>D82</f>
        <v>9</v>
      </c>
      <c r="E84" s="40">
        <v>10316</v>
      </c>
      <c r="F84" s="40">
        <f>D84*E84</f>
        <v>92844</v>
      </c>
      <c r="G84" s="40" t="s">
        <v>477</v>
      </c>
      <c r="H84" s="84"/>
      <c r="I84" s="89">
        <v>10780</v>
      </c>
      <c r="J84" s="89">
        <f>D84*I84</f>
        <v>97020</v>
      </c>
      <c r="K84" s="96"/>
    </row>
    <row r="85" spans="1:11" s="10" customFormat="1">
      <c r="A85" s="50"/>
      <c r="B85" s="229"/>
      <c r="C85" s="49"/>
      <c r="D85" s="49"/>
      <c r="E85" s="40"/>
      <c r="F85" s="40"/>
      <c r="G85" s="40"/>
      <c r="H85" s="84"/>
      <c r="I85" s="89"/>
      <c r="J85" s="89"/>
      <c r="K85" s="96"/>
    </row>
    <row r="86" spans="1:11" s="10" customFormat="1" ht="101.5">
      <c r="A86" s="50">
        <v>10</v>
      </c>
      <c r="B86" s="229" t="s">
        <v>211</v>
      </c>
      <c r="C86" s="40"/>
      <c r="D86" s="49"/>
      <c r="E86" s="40"/>
      <c r="F86" s="40"/>
      <c r="G86" s="40" t="s">
        <v>477</v>
      </c>
      <c r="H86" s="84"/>
      <c r="I86" s="89"/>
      <c r="J86" s="89"/>
      <c r="K86" s="96"/>
    </row>
    <row r="87" spans="1:11" s="10" customFormat="1">
      <c r="A87" s="50"/>
      <c r="B87" s="229"/>
      <c r="C87" s="49"/>
      <c r="D87" s="49"/>
      <c r="E87" s="40"/>
      <c r="F87" s="40"/>
      <c r="G87" s="40"/>
      <c r="H87" s="84"/>
      <c r="I87" s="89"/>
      <c r="J87" s="89"/>
      <c r="K87" s="96"/>
    </row>
    <row r="88" spans="1:11" s="10" customFormat="1">
      <c r="A88" s="55">
        <v>10.1</v>
      </c>
      <c r="B88" s="229" t="s">
        <v>212</v>
      </c>
      <c r="C88" s="49" t="s">
        <v>42</v>
      </c>
      <c r="D88" s="51">
        <f>D84*2</f>
        <v>18</v>
      </c>
      <c r="E88" s="40">
        <v>7895</v>
      </c>
      <c r="F88" s="40">
        <f>D88*E88</f>
        <v>142110</v>
      </c>
      <c r="G88" s="40"/>
      <c r="H88" s="84"/>
      <c r="I88" s="89">
        <v>8250</v>
      </c>
      <c r="J88" s="89">
        <f>D88*I88</f>
        <v>148500</v>
      </c>
      <c r="K88" s="96"/>
    </row>
    <row r="89" spans="1:11" s="10" customFormat="1">
      <c r="A89" s="50"/>
      <c r="B89" s="229"/>
      <c r="C89" s="49"/>
      <c r="D89" s="49"/>
      <c r="E89" s="40"/>
      <c r="F89" s="40"/>
      <c r="G89" s="40"/>
      <c r="H89" s="84"/>
      <c r="I89" s="89"/>
      <c r="J89" s="89"/>
      <c r="K89" s="96"/>
    </row>
    <row r="90" spans="1:11" s="13" customFormat="1" ht="116">
      <c r="A90" s="57">
        <v>11</v>
      </c>
      <c r="B90" s="58" t="s">
        <v>213</v>
      </c>
      <c r="C90" s="59" t="s">
        <v>42</v>
      </c>
      <c r="D90" s="51" t="s">
        <v>214</v>
      </c>
      <c r="E90" s="40">
        <v>12000</v>
      </c>
      <c r="F90" s="51"/>
      <c r="G90" s="40" t="s">
        <v>477</v>
      </c>
      <c r="H90" s="87"/>
      <c r="I90" s="100">
        <v>12000</v>
      </c>
      <c r="J90" s="100"/>
      <c r="K90" s="101"/>
    </row>
    <row r="91" spans="1:11" s="13" customFormat="1">
      <c r="A91" s="57"/>
      <c r="B91" s="58"/>
      <c r="C91" s="59"/>
      <c r="D91" s="51"/>
      <c r="E91" s="51"/>
      <c r="F91" s="51"/>
      <c r="G91" s="51"/>
      <c r="H91" s="87"/>
      <c r="I91" s="100"/>
      <c r="J91" s="100"/>
      <c r="K91" s="101"/>
    </row>
    <row r="92" spans="1:11" s="10" customFormat="1" ht="72.5">
      <c r="A92" s="50">
        <v>12</v>
      </c>
      <c r="B92" s="229" t="s">
        <v>215</v>
      </c>
      <c r="C92" s="49" t="s">
        <v>42</v>
      </c>
      <c r="D92" s="51">
        <f>D84</f>
        <v>9</v>
      </c>
      <c r="E92" s="40">
        <v>2210</v>
      </c>
      <c r="F92" s="40">
        <f>D92*E92</f>
        <v>19890</v>
      </c>
      <c r="G92" s="40" t="s">
        <v>477</v>
      </c>
      <c r="H92" s="84"/>
      <c r="I92" s="89">
        <v>2310</v>
      </c>
      <c r="J92" s="89">
        <f>D92*I92</f>
        <v>20790</v>
      </c>
      <c r="K92" s="96"/>
    </row>
    <row r="93" spans="1:11" s="10" customFormat="1">
      <c r="A93" s="50"/>
      <c r="B93" s="229"/>
      <c r="C93" s="49"/>
      <c r="D93" s="49"/>
      <c r="E93" s="40"/>
      <c r="F93" s="40"/>
      <c r="G93" s="40"/>
      <c r="H93" s="84"/>
      <c r="I93" s="89"/>
      <c r="J93" s="89"/>
      <c r="K93" s="96"/>
    </row>
    <row r="94" spans="1:11" s="10" customFormat="1" ht="29">
      <c r="A94" s="50">
        <v>13</v>
      </c>
      <c r="B94" s="229" t="s">
        <v>216</v>
      </c>
      <c r="C94" s="49" t="s">
        <v>42</v>
      </c>
      <c r="D94" s="51">
        <f>D92</f>
        <v>9</v>
      </c>
      <c r="E94" s="40">
        <v>1265</v>
      </c>
      <c r="F94" s="40">
        <f>D94*E94</f>
        <v>11385</v>
      </c>
      <c r="G94" s="40" t="s">
        <v>477</v>
      </c>
      <c r="H94" s="84"/>
      <c r="I94" s="89">
        <v>1320</v>
      </c>
      <c r="J94" s="89">
        <f>D94*I94</f>
        <v>11880</v>
      </c>
      <c r="K94" s="96"/>
    </row>
    <row r="95" spans="1:11" s="10" customFormat="1">
      <c r="A95" s="50"/>
      <c r="B95" s="229"/>
      <c r="C95" s="49"/>
      <c r="D95" s="49"/>
      <c r="E95" s="40"/>
      <c r="F95" s="40"/>
      <c r="G95" s="40"/>
      <c r="H95" s="84"/>
      <c r="I95" s="89"/>
      <c r="J95" s="89"/>
      <c r="K95" s="96"/>
    </row>
    <row r="96" spans="1:11" s="10" customFormat="1" ht="159.5">
      <c r="A96" s="50">
        <v>14</v>
      </c>
      <c r="B96" s="229" t="s">
        <v>217</v>
      </c>
      <c r="C96" s="40"/>
      <c r="D96" s="49"/>
      <c r="E96" s="40"/>
      <c r="F96" s="40"/>
      <c r="G96" s="40" t="s">
        <v>478</v>
      </c>
      <c r="H96" s="84"/>
      <c r="I96" s="89"/>
      <c r="J96" s="89"/>
      <c r="K96" s="96"/>
    </row>
    <row r="97" spans="1:11" s="10" customFormat="1">
      <c r="A97" s="50"/>
      <c r="B97" s="229"/>
      <c r="C97" s="40"/>
      <c r="D97" s="49"/>
      <c r="E97" s="40"/>
      <c r="F97" s="40"/>
      <c r="G97" s="40"/>
      <c r="H97" s="84"/>
      <c r="I97" s="89"/>
      <c r="J97" s="89"/>
      <c r="K97" s="96"/>
    </row>
    <row r="98" spans="1:11" s="10" customFormat="1" ht="29">
      <c r="A98" s="50">
        <v>15</v>
      </c>
      <c r="B98" s="229" t="s">
        <v>218</v>
      </c>
      <c r="C98" s="49" t="s">
        <v>42</v>
      </c>
      <c r="D98" s="51" t="s">
        <v>202</v>
      </c>
      <c r="E98" s="40">
        <v>16000</v>
      </c>
      <c r="F98" s="40"/>
      <c r="G98" s="40"/>
      <c r="H98" s="84"/>
      <c r="I98" s="89">
        <v>16000</v>
      </c>
      <c r="J98" s="89"/>
      <c r="K98" s="96"/>
    </row>
    <row r="99" spans="1:11" s="10" customFormat="1">
      <c r="A99" s="50"/>
      <c r="B99" s="229"/>
      <c r="C99" s="49"/>
      <c r="D99" s="49"/>
      <c r="E99" s="40"/>
      <c r="F99" s="40"/>
      <c r="G99" s="40"/>
      <c r="H99" s="84"/>
      <c r="I99" s="89"/>
      <c r="J99" s="89"/>
      <c r="K99" s="96"/>
    </row>
    <row r="100" spans="1:11" s="10" customFormat="1" ht="101.5">
      <c r="A100" s="50">
        <v>16</v>
      </c>
      <c r="B100" s="229" t="s">
        <v>219</v>
      </c>
      <c r="C100" s="49" t="s">
        <v>42</v>
      </c>
      <c r="D100" s="51">
        <v>9</v>
      </c>
      <c r="E100" s="40">
        <v>18000</v>
      </c>
      <c r="F100" s="40">
        <f>D100*E100</f>
        <v>162000</v>
      </c>
      <c r="G100" s="40" t="s">
        <v>478</v>
      </c>
      <c r="H100" s="84"/>
      <c r="I100" s="89">
        <v>19800</v>
      </c>
      <c r="J100" s="89">
        <f>D100*I100</f>
        <v>178200</v>
      </c>
      <c r="K100" s="96"/>
    </row>
    <row r="101" spans="1:11" s="10" customFormat="1">
      <c r="A101" s="50"/>
      <c r="B101" s="229"/>
      <c r="C101" s="49"/>
      <c r="D101" s="49"/>
      <c r="E101" s="40"/>
      <c r="F101" s="40"/>
      <c r="G101" s="40"/>
      <c r="H101" s="84"/>
      <c r="I101" s="89"/>
      <c r="J101" s="89"/>
      <c r="K101" s="96"/>
    </row>
    <row r="102" spans="1:11" s="10" customFormat="1" ht="58">
      <c r="A102" s="50">
        <v>17</v>
      </c>
      <c r="B102" s="229" t="s">
        <v>220</v>
      </c>
      <c r="C102" s="49"/>
      <c r="D102" s="49"/>
      <c r="E102" s="40"/>
      <c r="F102" s="40"/>
      <c r="G102" s="40" t="s">
        <v>479</v>
      </c>
      <c r="H102" s="84"/>
      <c r="I102" s="89"/>
      <c r="J102" s="89"/>
      <c r="K102" s="96"/>
    </row>
    <row r="103" spans="1:11" s="10" customFormat="1">
      <c r="A103" s="50"/>
      <c r="B103" s="229"/>
      <c r="C103" s="49"/>
      <c r="D103" s="49"/>
      <c r="E103" s="40"/>
      <c r="F103" s="40"/>
      <c r="G103" s="40"/>
      <c r="H103" s="84"/>
      <c r="I103" s="89"/>
      <c r="J103" s="89"/>
      <c r="K103" s="96"/>
    </row>
    <row r="104" spans="1:11" s="10" customFormat="1">
      <c r="A104" s="55">
        <v>17.100000000000001</v>
      </c>
      <c r="B104" s="229" t="s">
        <v>221</v>
      </c>
      <c r="C104" s="49" t="s">
        <v>42</v>
      </c>
      <c r="D104" s="51">
        <v>9</v>
      </c>
      <c r="E104" s="40">
        <v>2000</v>
      </c>
      <c r="F104" s="40">
        <f>D104*E104</f>
        <v>18000</v>
      </c>
      <c r="G104" s="40"/>
      <c r="H104" s="84"/>
      <c r="I104" s="89">
        <v>2750</v>
      </c>
      <c r="J104" s="89">
        <f>D104*I104</f>
        <v>24750</v>
      </c>
      <c r="K104" s="96"/>
    </row>
    <row r="105" spans="1:11" s="10" customFormat="1">
      <c r="A105" s="50"/>
      <c r="B105" s="229"/>
      <c r="C105" s="49"/>
      <c r="D105" s="49"/>
      <c r="E105" s="40"/>
      <c r="F105" s="40"/>
      <c r="G105" s="40"/>
      <c r="H105" s="84"/>
      <c r="I105" s="89"/>
      <c r="J105" s="89"/>
      <c r="K105" s="96"/>
    </row>
    <row r="106" spans="1:11" s="13" customFormat="1" ht="116">
      <c r="A106" s="57">
        <v>18</v>
      </c>
      <c r="B106" s="58" t="s">
        <v>222</v>
      </c>
      <c r="C106" s="51"/>
      <c r="D106" s="51"/>
      <c r="E106" s="51"/>
      <c r="F106" s="51"/>
      <c r="G106" s="40" t="s">
        <v>478</v>
      </c>
      <c r="H106" s="87"/>
      <c r="I106" s="100"/>
      <c r="J106" s="100"/>
      <c r="K106" s="101"/>
    </row>
    <row r="107" spans="1:11" s="13" customFormat="1" ht="58">
      <c r="A107" s="60"/>
      <c r="B107" s="58" t="s">
        <v>223</v>
      </c>
      <c r="C107" s="51"/>
      <c r="D107" s="51"/>
      <c r="E107" s="51"/>
      <c r="F107" s="51"/>
      <c r="G107" s="51"/>
      <c r="H107" s="87"/>
      <c r="I107" s="100"/>
      <c r="J107" s="100"/>
      <c r="K107" s="101"/>
    </row>
    <row r="108" spans="1:11" s="13" customFormat="1" ht="29">
      <c r="A108" s="60"/>
      <c r="B108" s="58" t="s">
        <v>224</v>
      </c>
      <c r="C108" s="59" t="s">
        <v>42</v>
      </c>
      <c r="D108" s="51" t="s">
        <v>214</v>
      </c>
      <c r="E108" s="51">
        <v>38000</v>
      </c>
      <c r="F108" s="51"/>
      <c r="G108" s="51"/>
      <c r="H108" s="87"/>
      <c r="I108" s="100">
        <v>38000</v>
      </c>
      <c r="J108" s="100"/>
      <c r="K108" s="101"/>
    </row>
    <row r="109" spans="1:11" s="13" customFormat="1">
      <c r="A109" s="57"/>
      <c r="B109" s="58"/>
      <c r="C109" s="59"/>
      <c r="D109" s="51"/>
      <c r="E109" s="51"/>
      <c r="F109" s="51"/>
      <c r="G109" s="51"/>
      <c r="H109" s="87"/>
      <c r="I109" s="100"/>
      <c r="J109" s="100"/>
      <c r="K109" s="101"/>
    </row>
    <row r="110" spans="1:11" s="13" customFormat="1" ht="101.5">
      <c r="A110" s="57">
        <v>19</v>
      </c>
      <c r="B110" s="58" t="s">
        <v>225</v>
      </c>
      <c r="C110" s="59" t="s">
        <v>42</v>
      </c>
      <c r="D110" s="51">
        <v>1</v>
      </c>
      <c r="E110" s="51">
        <v>7580</v>
      </c>
      <c r="F110" s="40">
        <f>D110*E110</f>
        <v>7580</v>
      </c>
      <c r="G110" s="40" t="s">
        <v>477</v>
      </c>
      <c r="H110" s="87"/>
      <c r="I110" s="100">
        <v>7920</v>
      </c>
      <c r="J110" s="89">
        <f>D110*I110</f>
        <v>7920</v>
      </c>
      <c r="K110" s="101"/>
    </row>
    <row r="111" spans="1:11" s="13" customFormat="1">
      <c r="A111" s="57"/>
      <c r="B111" s="58"/>
      <c r="C111" s="59"/>
      <c r="D111" s="51"/>
      <c r="E111" s="51"/>
      <c r="F111" s="51"/>
      <c r="G111" s="51"/>
      <c r="H111" s="87"/>
      <c r="I111" s="100"/>
      <c r="J111" s="100"/>
      <c r="K111" s="101"/>
    </row>
    <row r="112" spans="1:11" s="14" customFormat="1" ht="116">
      <c r="A112" s="57">
        <v>20</v>
      </c>
      <c r="B112" s="58" t="s">
        <v>226</v>
      </c>
      <c r="C112" s="59" t="s">
        <v>42</v>
      </c>
      <c r="D112" s="51">
        <v>1</v>
      </c>
      <c r="E112" s="51">
        <v>8420</v>
      </c>
      <c r="F112" s="40">
        <f>D112*E112</f>
        <v>8420</v>
      </c>
      <c r="G112" s="40" t="s">
        <v>478</v>
      </c>
      <c r="H112" s="88"/>
      <c r="I112" s="100">
        <v>8800</v>
      </c>
      <c r="J112" s="89">
        <f>D112*I112</f>
        <v>8800</v>
      </c>
      <c r="K112" s="102"/>
    </row>
    <row r="113" spans="1:11" s="15" customFormat="1" ht="174">
      <c r="A113" s="61">
        <v>21</v>
      </c>
      <c r="B113" s="62" t="s">
        <v>227</v>
      </c>
      <c r="C113" s="63"/>
      <c r="D113" s="51"/>
      <c r="E113" s="76"/>
      <c r="F113" s="76"/>
      <c r="G113" s="49" t="s">
        <v>480</v>
      </c>
      <c r="H113" s="87"/>
      <c r="I113" s="100"/>
      <c r="J113" s="100"/>
      <c r="K113" s="101"/>
    </row>
    <row r="114" spans="1:11" s="15" customFormat="1">
      <c r="A114" s="61"/>
      <c r="B114" s="62"/>
      <c r="C114" s="63"/>
      <c r="D114" s="51"/>
      <c r="E114" s="76"/>
      <c r="F114" s="76"/>
      <c r="G114" s="76"/>
      <c r="H114" s="87"/>
      <c r="I114" s="100"/>
      <c r="J114" s="100"/>
      <c r="K114" s="101"/>
    </row>
    <row r="115" spans="1:11" s="15" customFormat="1">
      <c r="A115" s="64">
        <v>21.1</v>
      </c>
      <c r="B115" s="62" t="s">
        <v>200</v>
      </c>
      <c r="C115" s="63" t="s">
        <v>126</v>
      </c>
      <c r="D115" s="51">
        <v>10</v>
      </c>
      <c r="E115" s="76">
        <v>999</v>
      </c>
      <c r="F115" s="40">
        <f>D115*E115</f>
        <v>9990</v>
      </c>
      <c r="G115" s="76"/>
      <c r="H115" s="87"/>
      <c r="I115" s="100">
        <v>1045</v>
      </c>
      <c r="J115" s="89">
        <f>D115*I115</f>
        <v>10450</v>
      </c>
      <c r="K115" s="101"/>
    </row>
    <row r="116" spans="1:11" s="15" customFormat="1">
      <c r="A116" s="64">
        <f>A115+0.1</f>
        <v>21.200000000000003</v>
      </c>
      <c r="B116" s="62" t="s">
        <v>201</v>
      </c>
      <c r="C116" s="63" t="s">
        <v>126</v>
      </c>
      <c r="D116" s="51" t="s">
        <v>202</v>
      </c>
      <c r="E116" s="76">
        <v>1559</v>
      </c>
      <c r="F116" s="76"/>
      <c r="G116" s="76"/>
      <c r="H116" s="87"/>
      <c r="I116" s="100">
        <v>1559</v>
      </c>
      <c r="J116" s="100"/>
      <c r="K116" s="101"/>
    </row>
    <row r="117" spans="1:11" s="15" customFormat="1">
      <c r="A117" s="64">
        <f>A116+0.1</f>
        <v>21.300000000000004</v>
      </c>
      <c r="B117" s="62" t="s">
        <v>203</v>
      </c>
      <c r="C117" s="63" t="s">
        <v>126</v>
      </c>
      <c r="D117" s="51">
        <v>325</v>
      </c>
      <c r="E117" s="76">
        <v>2110</v>
      </c>
      <c r="F117" s="40">
        <f>D117*E117</f>
        <v>685750</v>
      </c>
      <c r="G117" s="76"/>
      <c r="H117" s="87"/>
      <c r="I117" s="100">
        <v>2204</v>
      </c>
      <c r="J117" s="89">
        <f>D117*I117</f>
        <v>716300</v>
      </c>
      <c r="K117" s="101"/>
    </row>
    <row r="118" spans="1:11" s="15" customFormat="1">
      <c r="A118" s="61"/>
      <c r="B118" s="62"/>
      <c r="C118" s="63"/>
      <c r="D118" s="51"/>
      <c r="E118" s="76"/>
      <c r="F118" s="76"/>
      <c r="G118" s="76"/>
      <c r="H118" s="87"/>
      <c r="I118" s="100"/>
      <c r="J118" s="100"/>
      <c r="K118" s="101"/>
    </row>
    <row r="119" spans="1:11" s="15" customFormat="1" ht="87">
      <c r="A119" s="61">
        <v>22</v>
      </c>
      <c r="B119" s="62" t="s">
        <v>228</v>
      </c>
      <c r="C119" s="63"/>
      <c r="D119" s="51"/>
      <c r="E119" s="76"/>
      <c r="F119" s="76"/>
      <c r="G119" s="76"/>
      <c r="H119" s="87"/>
      <c r="I119" s="100"/>
      <c r="J119" s="100"/>
      <c r="K119" s="101"/>
    </row>
    <row r="120" spans="1:11" s="15" customFormat="1">
      <c r="A120" s="61"/>
      <c r="B120" s="62"/>
      <c r="C120" s="63"/>
      <c r="D120" s="51"/>
      <c r="E120" s="76"/>
      <c r="F120" s="76"/>
      <c r="G120" s="76"/>
      <c r="H120" s="87"/>
      <c r="I120" s="100"/>
      <c r="J120" s="100"/>
      <c r="K120" s="101"/>
    </row>
    <row r="121" spans="1:11" s="15" customFormat="1">
      <c r="A121" s="64">
        <f>A119+0.1</f>
        <v>22.1</v>
      </c>
      <c r="B121" s="62" t="s">
        <v>200</v>
      </c>
      <c r="C121" s="63" t="s">
        <v>126</v>
      </c>
      <c r="D121" s="51">
        <v>10</v>
      </c>
      <c r="E121" s="76">
        <v>420</v>
      </c>
      <c r="F121" s="40">
        <f>D121*E121</f>
        <v>4200</v>
      </c>
      <c r="G121" s="76"/>
      <c r="H121" s="87"/>
      <c r="I121" s="100">
        <v>440</v>
      </c>
      <c r="J121" s="89">
        <f>D121*I121</f>
        <v>4400</v>
      </c>
      <c r="K121" s="101"/>
    </row>
    <row r="122" spans="1:11" s="15" customFormat="1">
      <c r="A122" s="64">
        <f>A121+0.1</f>
        <v>22.200000000000003</v>
      </c>
      <c r="B122" s="62" t="s">
        <v>201</v>
      </c>
      <c r="C122" s="63" t="s">
        <v>126</v>
      </c>
      <c r="D122" s="51" t="s">
        <v>202</v>
      </c>
      <c r="E122" s="76">
        <v>550</v>
      </c>
      <c r="F122" s="76"/>
      <c r="G122" s="76"/>
      <c r="H122" s="87"/>
      <c r="I122" s="100">
        <v>550</v>
      </c>
      <c r="J122" s="100"/>
      <c r="K122" s="101"/>
    </row>
    <row r="123" spans="1:11" s="15" customFormat="1">
      <c r="A123" s="64">
        <f>A122+0.1</f>
        <v>22.300000000000004</v>
      </c>
      <c r="B123" s="62" t="s">
        <v>203</v>
      </c>
      <c r="C123" s="63" t="s">
        <v>126</v>
      </c>
      <c r="D123" s="51">
        <v>320</v>
      </c>
      <c r="E123" s="76">
        <v>580</v>
      </c>
      <c r="F123" s="40">
        <f>D123*E123</f>
        <v>185600</v>
      </c>
      <c r="G123" s="76"/>
      <c r="H123" s="87"/>
      <c r="I123" s="100">
        <v>605</v>
      </c>
      <c r="J123" s="89">
        <f>D123*I123</f>
        <v>193600</v>
      </c>
      <c r="K123" s="101"/>
    </row>
    <row r="124" spans="1:11" s="15" customFormat="1">
      <c r="A124" s="61"/>
      <c r="B124" s="62"/>
      <c r="C124" s="63"/>
      <c r="D124" s="51"/>
      <c r="E124" s="76"/>
      <c r="F124" s="76"/>
      <c r="G124" s="76"/>
      <c r="H124" s="87"/>
      <c r="I124" s="100"/>
      <c r="J124" s="100"/>
      <c r="K124" s="101"/>
    </row>
    <row r="125" spans="1:11" s="16" customFormat="1" ht="145">
      <c r="A125" s="57">
        <v>23</v>
      </c>
      <c r="B125" s="58" t="s">
        <v>229</v>
      </c>
      <c r="C125" s="51"/>
      <c r="D125" s="51"/>
      <c r="E125" s="51"/>
      <c r="F125" s="51"/>
      <c r="G125" s="51" t="s">
        <v>481</v>
      </c>
      <c r="H125" s="88"/>
      <c r="I125" s="100"/>
      <c r="J125" s="100"/>
      <c r="K125" s="102"/>
    </row>
    <row r="126" spans="1:11" s="16" customFormat="1">
      <c r="A126" s="57"/>
      <c r="B126" s="58"/>
      <c r="C126" s="51"/>
      <c r="D126" s="51"/>
      <c r="E126" s="51"/>
      <c r="F126" s="51"/>
      <c r="G126" s="51"/>
      <c r="H126" s="88"/>
      <c r="I126" s="100"/>
      <c r="J126" s="100"/>
      <c r="K126" s="102"/>
    </row>
    <row r="127" spans="1:11" s="16" customFormat="1">
      <c r="A127" s="65">
        <v>23.1</v>
      </c>
      <c r="B127" s="58" t="s">
        <v>230</v>
      </c>
      <c r="C127" s="59" t="s">
        <v>42</v>
      </c>
      <c r="D127" s="51">
        <v>1</v>
      </c>
      <c r="E127" s="51">
        <v>12000</v>
      </c>
      <c r="F127" s="40">
        <f>D127*E127</f>
        <v>12000</v>
      </c>
      <c r="G127" s="51"/>
      <c r="H127" s="88"/>
      <c r="I127" s="100">
        <v>12000</v>
      </c>
      <c r="J127" s="89">
        <f>D127*I127</f>
        <v>12000</v>
      </c>
      <c r="K127" s="102"/>
    </row>
    <row r="128" spans="1:11" s="16" customFormat="1">
      <c r="A128" s="57"/>
      <c r="B128" s="58"/>
      <c r="C128" s="59"/>
      <c r="D128" s="51"/>
      <c r="E128" s="51"/>
      <c r="F128" s="51"/>
      <c r="G128" s="51"/>
      <c r="H128" s="88"/>
      <c r="I128" s="100"/>
      <c r="J128" s="100"/>
      <c r="K128" s="102"/>
    </row>
    <row r="129" spans="1:11" s="16" customFormat="1" ht="72.5">
      <c r="A129" s="57">
        <v>24</v>
      </c>
      <c r="B129" s="58" t="s">
        <v>231</v>
      </c>
      <c r="C129" s="59" t="s">
        <v>42</v>
      </c>
      <c r="D129" s="51">
        <v>1</v>
      </c>
      <c r="E129" s="51">
        <v>3500</v>
      </c>
      <c r="F129" s="40">
        <f>D129*E129</f>
        <v>3500</v>
      </c>
      <c r="G129" s="51"/>
      <c r="H129" s="88"/>
      <c r="I129" s="100">
        <v>3500</v>
      </c>
      <c r="J129" s="89">
        <f>D129*I129</f>
        <v>3500</v>
      </c>
      <c r="K129" s="102"/>
    </row>
    <row r="130" spans="1:11" s="16" customFormat="1">
      <c r="A130" s="57"/>
      <c r="B130" s="58"/>
      <c r="C130" s="59"/>
      <c r="D130" s="51"/>
      <c r="E130" s="51"/>
      <c r="F130" s="51"/>
      <c r="G130" s="51"/>
      <c r="H130" s="88"/>
      <c r="I130" s="100"/>
      <c r="J130" s="100"/>
      <c r="K130" s="102"/>
    </row>
    <row r="131" spans="1:11" s="9" customFormat="1">
      <c r="A131" s="66"/>
      <c r="B131" s="8" t="s">
        <v>232</v>
      </c>
      <c r="C131" s="67"/>
      <c r="D131" s="68"/>
      <c r="E131" s="40"/>
      <c r="F131" s="40"/>
      <c r="G131" s="40"/>
      <c r="H131" s="83"/>
      <c r="I131" s="89"/>
      <c r="J131" s="89"/>
      <c r="K131" s="95"/>
    </row>
    <row r="132" spans="1:11" s="10" customFormat="1">
      <c r="A132" s="46" t="s">
        <v>233</v>
      </c>
      <c r="B132" s="48" t="s">
        <v>234</v>
      </c>
      <c r="C132" s="40"/>
      <c r="D132" s="49"/>
      <c r="E132" s="40"/>
      <c r="F132" s="40"/>
      <c r="G132" s="40"/>
      <c r="H132" s="84"/>
      <c r="I132" s="89"/>
      <c r="J132" s="89"/>
      <c r="K132" s="96"/>
    </row>
    <row r="133" spans="1:11" s="10" customFormat="1">
      <c r="A133" s="50"/>
      <c r="B133" s="229"/>
      <c r="C133" s="49"/>
      <c r="D133" s="49"/>
      <c r="E133" s="40"/>
      <c r="F133" s="40"/>
      <c r="G133" s="40"/>
      <c r="H133" s="84"/>
      <c r="I133" s="89"/>
      <c r="J133" s="89"/>
      <c r="K133" s="96"/>
    </row>
    <row r="134" spans="1:11" s="10" customFormat="1" ht="232">
      <c r="A134" s="57">
        <v>1</v>
      </c>
      <c r="B134" s="58" t="s">
        <v>235</v>
      </c>
      <c r="C134" s="51"/>
      <c r="D134" s="69"/>
      <c r="E134" s="40"/>
      <c r="F134" s="40"/>
      <c r="G134" s="49" t="s">
        <v>400</v>
      </c>
      <c r="H134" s="84"/>
      <c r="I134" s="89"/>
      <c r="J134" s="89"/>
      <c r="K134" s="96"/>
    </row>
    <row r="135" spans="1:11" s="10" customFormat="1" ht="72.5">
      <c r="A135" s="57"/>
      <c r="B135" s="58" t="s">
        <v>236</v>
      </c>
      <c r="C135" s="51"/>
      <c r="D135" s="69"/>
      <c r="E135" s="40"/>
      <c r="F135" s="40"/>
      <c r="G135" s="40"/>
      <c r="H135" s="84"/>
      <c r="I135" s="89"/>
      <c r="J135" s="89"/>
      <c r="K135" s="96"/>
    </row>
    <row r="136" spans="1:11" s="10" customFormat="1">
      <c r="A136" s="70"/>
      <c r="B136" s="71"/>
      <c r="C136" s="51"/>
      <c r="D136" s="60"/>
      <c r="E136" s="51"/>
      <c r="F136" s="40"/>
      <c r="G136" s="40"/>
      <c r="H136" s="84"/>
      <c r="I136" s="89"/>
      <c r="J136" s="89"/>
      <c r="K136" s="96"/>
    </row>
    <row r="137" spans="1:11" s="10" customFormat="1">
      <c r="A137" s="57"/>
      <c r="B137" s="72" t="s">
        <v>237</v>
      </c>
      <c r="C137" s="51"/>
      <c r="D137" s="69"/>
      <c r="E137" s="51"/>
      <c r="F137" s="40"/>
      <c r="G137" s="40"/>
      <c r="H137" s="84"/>
      <c r="I137" s="89"/>
      <c r="J137" s="89"/>
      <c r="K137" s="96"/>
    </row>
    <row r="138" spans="1:11" s="10" customFormat="1">
      <c r="A138" s="65">
        <v>1.1000000000000001</v>
      </c>
      <c r="B138" s="58" t="s">
        <v>127</v>
      </c>
      <c r="C138" s="59" t="s">
        <v>126</v>
      </c>
      <c r="D138" s="51">
        <v>1490</v>
      </c>
      <c r="E138" s="51">
        <v>373.4</v>
      </c>
      <c r="F138" s="40">
        <f>D138*E138</f>
        <v>556366</v>
      </c>
      <c r="G138" s="40"/>
      <c r="H138" s="84"/>
      <c r="I138" s="89">
        <v>411</v>
      </c>
      <c r="J138" s="89">
        <f t="shared" ref="J138:J145" si="0">D138*I138</f>
        <v>612390</v>
      </c>
      <c r="K138" s="96"/>
    </row>
    <row r="139" spans="1:11" s="10" customFormat="1">
      <c r="A139" s="65">
        <v>1.2</v>
      </c>
      <c r="B139" s="58" t="s">
        <v>238</v>
      </c>
      <c r="C139" s="59" t="s">
        <v>126</v>
      </c>
      <c r="D139" s="51">
        <v>190</v>
      </c>
      <c r="E139" s="51">
        <v>490</v>
      </c>
      <c r="F139" s="40">
        <f t="shared" ref="F139:F145" si="1">D139*E139</f>
        <v>93100</v>
      </c>
      <c r="G139" s="40"/>
      <c r="H139" s="84"/>
      <c r="I139" s="89">
        <v>539</v>
      </c>
      <c r="J139" s="89">
        <f t="shared" si="0"/>
        <v>102410</v>
      </c>
      <c r="K139" s="96"/>
    </row>
    <row r="140" spans="1:11" s="10" customFormat="1">
      <c r="A140" s="65">
        <v>1.3</v>
      </c>
      <c r="B140" s="58" t="s">
        <v>239</v>
      </c>
      <c r="C140" s="59" t="s">
        <v>126</v>
      </c>
      <c r="D140" s="51">
        <v>650</v>
      </c>
      <c r="E140" s="51">
        <v>570</v>
      </c>
      <c r="F140" s="40">
        <f t="shared" si="1"/>
        <v>370500</v>
      </c>
      <c r="G140" s="40"/>
      <c r="H140" s="84"/>
      <c r="I140" s="89">
        <v>627</v>
      </c>
      <c r="J140" s="89">
        <f t="shared" si="0"/>
        <v>407550</v>
      </c>
      <c r="K140" s="96"/>
    </row>
    <row r="141" spans="1:11" s="10" customFormat="1">
      <c r="A141" s="65">
        <v>1.4</v>
      </c>
      <c r="B141" s="58" t="s">
        <v>205</v>
      </c>
      <c r="C141" s="59" t="s">
        <v>126</v>
      </c>
      <c r="D141" s="51">
        <v>450</v>
      </c>
      <c r="E141" s="51">
        <v>645</v>
      </c>
      <c r="F141" s="40">
        <f t="shared" si="1"/>
        <v>290250</v>
      </c>
      <c r="G141" s="40"/>
      <c r="H141" s="84"/>
      <c r="I141" s="89">
        <v>710</v>
      </c>
      <c r="J141" s="89">
        <f t="shared" si="0"/>
        <v>319500</v>
      </c>
      <c r="K141" s="96"/>
    </row>
    <row r="142" spans="1:11" s="10" customFormat="1">
      <c r="A142" s="65">
        <v>1.5</v>
      </c>
      <c r="B142" s="58" t="s">
        <v>240</v>
      </c>
      <c r="C142" s="59" t="s">
        <v>126</v>
      </c>
      <c r="D142" s="51">
        <v>300</v>
      </c>
      <c r="E142" s="51">
        <v>738</v>
      </c>
      <c r="F142" s="40">
        <f t="shared" si="1"/>
        <v>221400</v>
      </c>
      <c r="G142" s="40"/>
      <c r="H142" s="84"/>
      <c r="I142" s="89">
        <v>811</v>
      </c>
      <c r="J142" s="89">
        <f t="shared" si="0"/>
        <v>243300</v>
      </c>
      <c r="K142" s="96"/>
    </row>
    <row r="143" spans="1:11" s="10" customFormat="1">
      <c r="A143" s="65">
        <v>1.6</v>
      </c>
      <c r="B143" s="58" t="s">
        <v>200</v>
      </c>
      <c r="C143" s="59" t="s">
        <v>126</v>
      </c>
      <c r="D143" s="51">
        <v>440</v>
      </c>
      <c r="E143" s="51">
        <v>841</v>
      </c>
      <c r="F143" s="40">
        <f t="shared" si="1"/>
        <v>370040</v>
      </c>
      <c r="G143" s="40"/>
      <c r="H143" s="84"/>
      <c r="I143" s="89">
        <v>925</v>
      </c>
      <c r="J143" s="89">
        <f t="shared" si="0"/>
        <v>407000</v>
      </c>
      <c r="K143" s="96"/>
    </row>
    <row r="144" spans="1:11" s="10" customFormat="1">
      <c r="A144" s="65">
        <v>1.7</v>
      </c>
      <c r="B144" s="58" t="s">
        <v>201</v>
      </c>
      <c r="C144" s="59" t="s">
        <v>126</v>
      </c>
      <c r="D144" s="51">
        <v>110</v>
      </c>
      <c r="E144" s="51">
        <v>1139</v>
      </c>
      <c r="F144" s="40">
        <f t="shared" si="1"/>
        <v>125290</v>
      </c>
      <c r="G144" s="40"/>
      <c r="H144" s="84"/>
      <c r="I144" s="89">
        <v>1252</v>
      </c>
      <c r="J144" s="89">
        <f t="shared" si="0"/>
        <v>137720</v>
      </c>
      <c r="K144" s="96"/>
    </row>
    <row r="145" spans="1:11" s="10" customFormat="1">
      <c r="A145" s="65">
        <v>1.8</v>
      </c>
      <c r="B145" s="58" t="s">
        <v>203</v>
      </c>
      <c r="C145" s="59" t="s">
        <v>126</v>
      </c>
      <c r="D145" s="51">
        <v>590</v>
      </c>
      <c r="E145" s="51">
        <v>1950</v>
      </c>
      <c r="F145" s="40">
        <f t="shared" si="1"/>
        <v>1150500</v>
      </c>
      <c r="G145" s="40"/>
      <c r="H145" s="84"/>
      <c r="I145" s="89">
        <v>2145</v>
      </c>
      <c r="J145" s="89">
        <f t="shared" si="0"/>
        <v>1265550</v>
      </c>
      <c r="K145" s="96"/>
    </row>
    <row r="146" spans="1:11" s="10" customFormat="1">
      <c r="A146" s="57"/>
      <c r="B146" s="58"/>
      <c r="C146" s="59"/>
      <c r="D146" s="69"/>
      <c r="E146" s="51"/>
      <c r="F146" s="40"/>
      <c r="G146" s="40"/>
      <c r="H146" s="84"/>
      <c r="I146" s="89"/>
      <c r="J146" s="89"/>
      <c r="K146" s="96"/>
    </row>
    <row r="147" spans="1:11" s="10" customFormat="1" ht="246.5">
      <c r="A147" s="57">
        <v>2</v>
      </c>
      <c r="B147" s="58" t="s">
        <v>241</v>
      </c>
      <c r="C147" s="51"/>
      <c r="D147" s="69"/>
      <c r="E147" s="40"/>
      <c r="F147" s="40"/>
      <c r="G147" s="49" t="s">
        <v>400</v>
      </c>
      <c r="H147" s="84"/>
      <c r="I147" s="89"/>
      <c r="J147" s="89"/>
      <c r="K147" s="96"/>
    </row>
    <row r="148" spans="1:11" s="10" customFormat="1">
      <c r="A148" s="70"/>
      <c r="B148" s="71"/>
      <c r="C148" s="51"/>
      <c r="D148" s="60"/>
      <c r="E148" s="40"/>
      <c r="F148" s="40"/>
      <c r="G148" s="40"/>
      <c r="H148" s="84"/>
      <c r="I148" s="89"/>
      <c r="J148" s="89"/>
      <c r="K148" s="96"/>
    </row>
    <row r="149" spans="1:11" s="10" customFormat="1">
      <c r="A149" s="65">
        <v>2.1</v>
      </c>
      <c r="B149" s="58" t="s">
        <v>205</v>
      </c>
      <c r="C149" s="59" t="s">
        <v>126</v>
      </c>
      <c r="D149" s="51">
        <v>35</v>
      </c>
      <c r="E149" s="51">
        <v>645</v>
      </c>
      <c r="F149" s="40">
        <f t="shared" ref="F149" si="2">D149*E149</f>
        <v>22575</v>
      </c>
      <c r="G149" s="40"/>
      <c r="H149" s="84"/>
      <c r="I149" s="89">
        <v>675</v>
      </c>
      <c r="J149" s="89">
        <f>D149*I149</f>
        <v>23625</v>
      </c>
      <c r="K149" s="96"/>
    </row>
    <row r="150" spans="1:11" s="10" customFormat="1">
      <c r="A150" s="70"/>
      <c r="B150" s="71"/>
      <c r="C150" s="51"/>
      <c r="D150" s="60"/>
      <c r="E150" s="40"/>
      <c r="F150" s="40"/>
      <c r="G150" s="40"/>
      <c r="H150" s="84"/>
      <c r="I150" s="89"/>
      <c r="J150" s="89"/>
      <c r="K150" s="96"/>
    </row>
    <row r="151" spans="1:11" s="10" customFormat="1" ht="87">
      <c r="A151" s="57">
        <v>3</v>
      </c>
      <c r="B151" s="58" t="s">
        <v>242</v>
      </c>
      <c r="C151" s="51"/>
      <c r="D151" s="69"/>
      <c r="E151" s="51"/>
      <c r="F151" s="40"/>
      <c r="G151" s="40"/>
      <c r="H151" s="84"/>
      <c r="I151" s="89"/>
      <c r="J151" s="89"/>
      <c r="K151" s="96"/>
    </row>
    <row r="152" spans="1:11" s="10" customFormat="1">
      <c r="A152" s="70"/>
      <c r="B152" s="71"/>
      <c r="C152" s="51"/>
      <c r="D152" s="60"/>
      <c r="E152" s="51"/>
      <c r="F152" s="40"/>
      <c r="G152" s="40"/>
      <c r="H152" s="84"/>
      <c r="I152" s="89"/>
      <c r="J152" s="89"/>
      <c r="K152" s="96"/>
    </row>
    <row r="153" spans="1:11" s="10" customFormat="1">
      <c r="A153" s="65">
        <v>3.1</v>
      </c>
      <c r="B153" s="58" t="s">
        <v>127</v>
      </c>
      <c r="C153" s="59" t="s">
        <v>126</v>
      </c>
      <c r="D153" s="51">
        <f>D138</f>
        <v>1490</v>
      </c>
      <c r="E153" s="51">
        <v>10</v>
      </c>
      <c r="F153" s="40">
        <f t="shared" ref="F153:F160" si="3">D153*E153</f>
        <v>14900</v>
      </c>
      <c r="G153" s="40"/>
      <c r="H153" s="84"/>
      <c r="I153" s="89">
        <v>10</v>
      </c>
      <c r="J153" s="89">
        <f t="shared" ref="J153:J160" si="4">D153*I153</f>
        <v>14900</v>
      </c>
      <c r="K153" s="96"/>
    </row>
    <row r="154" spans="1:11" s="10" customFormat="1">
      <c r="A154" s="65">
        <v>3.2</v>
      </c>
      <c r="B154" s="58" t="s">
        <v>238</v>
      </c>
      <c r="C154" s="59" t="s">
        <v>126</v>
      </c>
      <c r="D154" s="51">
        <f t="shared" ref="D154:D160" si="5">D139</f>
        <v>190</v>
      </c>
      <c r="E154" s="51">
        <v>20</v>
      </c>
      <c r="F154" s="40">
        <f t="shared" si="3"/>
        <v>3800</v>
      </c>
      <c r="G154" s="40"/>
      <c r="H154" s="84"/>
      <c r="I154" s="89">
        <v>20</v>
      </c>
      <c r="J154" s="89">
        <f t="shared" si="4"/>
        <v>3800</v>
      </c>
      <c r="K154" s="96"/>
    </row>
    <row r="155" spans="1:11" s="10" customFormat="1">
      <c r="A155" s="65">
        <v>3.3</v>
      </c>
      <c r="B155" s="58" t="s">
        <v>239</v>
      </c>
      <c r="C155" s="59" t="s">
        <v>126</v>
      </c>
      <c r="D155" s="51">
        <f t="shared" si="5"/>
        <v>650</v>
      </c>
      <c r="E155" s="51">
        <v>25</v>
      </c>
      <c r="F155" s="40">
        <f t="shared" si="3"/>
        <v>16250</v>
      </c>
      <c r="G155" s="40"/>
      <c r="H155" s="84"/>
      <c r="I155" s="89">
        <v>25</v>
      </c>
      <c r="J155" s="89">
        <f t="shared" si="4"/>
        <v>16250</v>
      </c>
      <c r="K155" s="96"/>
    </row>
    <row r="156" spans="1:11" s="10" customFormat="1">
      <c r="A156" s="65">
        <v>3.4</v>
      </c>
      <c r="B156" s="58" t="s">
        <v>205</v>
      </c>
      <c r="C156" s="59" t="s">
        <v>126</v>
      </c>
      <c r="D156" s="51">
        <f t="shared" si="5"/>
        <v>450</v>
      </c>
      <c r="E156" s="51">
        <v>30</v>
      </c>
      <c r="F156" s="40">
        <f t="shared" si="3"/>
        <v>13500</v>
      </c>
      <c r="G156" s="40"/>
      <c r="H156" s="84"/>
      <c r="I156" s="89">
        <v>30</v>
      </c>
      <c r="J156" s="89">
        <f t="shared" si="4"/>
        <v>13500</v>
      </c>
      <c r="K156" s="96"/>
    </row>
    <row r="157" spans="1:11" s="10" customFormat="1">
      <c r="A157" s="65">
        <v>3.5</v>
      </c>
      <c r="B157" s="58" t="s">
        <v>240</v>
      </c>
      <c r="C157" s="59" t="s">
        <v>126</v>
      </c>
      <c r="D157" s="51">
        <f t="shared" si="5"/>
        <v>300</v>
      </c>
      <c r="E157" s="51">
        <v>40</v>
      </c>
      <c r="F157" s="40">
        <f t="shared" si="3"/>
        <v>12000</v>
      </c>
      <c r="G157" s="40"/>
      <c r="H157" s="84"/>
      <c r="I157" s="89">
        <v>40</v>
      </c>
      <c r="J157" s="89">
        <f t="shared" si="4"/>
        <v>12000</v>
      </c>
      <c r="K157" s="96"/>
    </row>
    <row r="158" spans="1:11" s="10" customFormat="1">
      <c r="A158" s="65">
        <v>3.6</v>
      </c>
      <c r="B158" s="58" t="s">
        <v>243</v>
      </c>
      <c r="C158" s="59" t="s">
        <v>126</v>
      </c>
      <c r="D158" s="51">
        <f t="shared" si="5"/>
        <v>440</v>
      </c>
      <c r="E158" s="51">
        <v>50</v>
      </c>
      <c r="F158" s="40">
        <f t="shared" si="3"/>
        <v>22000</v>
      </c>
      <c r="G158" s="40"/>
      <c r="H158" s="84"/>
      <c r="I158" s="89">
        <v>50</v>
      </c>
      <c r="J158" s="89">
        <f t="shared" si="4"/>
        <v>22000</v>
      </c>
      <c r="K158" s="96"/>
    </row>
    <row r="159" spans="1:11" s="10" customFormat="1">
      <c r="A159" s="65">
        <v>3.7</v>
      </c>
      <c r="B159" s="58" t="s">
        <v>201</v>
      </c>
      <c r="C159" s="59" t="s">
        <v>126</v>
      </c>
      <c r="D159" s="51">
        <f t="shared" si="5"/>
        <v>110</v>
      </c>
      <c r="E159" s="51">
        <v>60</v>
      </c>
      <c r="F159" s="40">
        <f t="shared" si="3"/>
        <v>6600</v>
      </c>
      <c r="G159" s="40"/>
      <c r="H159" s="84"/>
      <c r="I159" s="89">
        <v>60</v>
      </c>
      <c r="J159" s="89">
        <f t="shared" si="4"/>
        <v>6600</v>
      </c>
      <c r="K159" s="96"/>
    </row>
    <row r="160" spans="1:11" s="10" customFormat="1">
      <c r="A160" s="65">
        <v>3.8</v>
      </c>
      <c r="B160" s="58" t="s">
        <v>203</v>
      </c>
      <c r="C160" s="59" t="s">
        <v>126</v>
      </c>
      <c r="D160" s="51">
        <f t="shared" si="5"/>
        <v>590</v>
      </c>
      <c r="E160" s="51">
        <v>80</v>
      </c>
      <c r="F160" s="40">
        <f t="shared" si="3"/>
        <v>47200</v>
      </c>
      <c r="G160" s="40"/>
      <c r="H160" s="84"/>
      <c r="I160" s="89">
        <v>80</v>
      </c>
      <c r="J160" s="89">
        <f t="shared" si="4"/>
        <v>47200</v>
      </c>
      <c r="K160" s="96"/>
    </row>
    <row r="161" spans="1:11" s="10" customFormat="1">
      <c r="A161" s="65"/>
      <c r="B161" s="58"/>
      <c r="C161" s="59"/>
      <c r="D161" s="69"/>
      <c r="E161" s="40"/>
      <c r="F161" s="40"/>
      <c r="G161" s="40"/>
      <c r="H161" s="84"/>
      <c r="I161" s="89"/>
      <c r="J161" s="89"/>
      <c r="K161" s="96"/>
    </row>
    <row r="162" spans="1:11" s="10" customFormat="1" ht="58">
      <c r="A162" s="57">
        <v>4</v>
      </c>
      <c r="B162" s="58" t="s">
        <v>244</v>
      </c>
      <c r="C162" s="51"/>
      <c r="D162" s="69"/>
      <c r="E162" s="40"/>
      <c r="F162" s="40"/>
      <c r="G162" s="40" t="s">
        <v>475</v>
      </c>
      <c r="H162" s="84"/>
      <c r="I162" s="89"/>
      <c r="J162" s="89"/>
      <c r="K162" s="96"/>
    </row>
    <row r="163" spans="1:11" s="10" customFormat="1">
      <c r="A163" s="70"/>
      <c r="B163" s="71"/>
      <c r="C163" s="51" t="s">
        <v>104</v>
      </c>
      <c r="D163" s="60"/>
      <c r="E163" s="40"/>
      <c r="F163" s="40"/>
      <c r="G163" s="40"/>
      <c r="H163" s="84"/>
      <c r="I163" s="89"/>
      <c r="J163" s="89"/>
      <c r="K163" s="96"/>
    </row>
    <row r="164" spans="1:11" s="10" customFormat="1">
      <c r="A164" s="65">
        <v>4.0999999999999996</v>
      </c>
      <c r="B164" s="58" t="s">
        <v>127</v>
      </c>
      <c r="C164" s="59" t="s">
        <v>42</v>
      </c>
      <c r="D164" s="51" t="s">
        <v>202</v>
      </c>
      <c r="E164" s="40">
        <v>1250</v>
      </c>
      <c r="F164" s="40"/>
      <c r="G164" s="40"/>
      <c r="H164" s="84"/>
      <c r="I164" s="89">
        <v>1250</v>
      </c>
      <c r="J164" s="89"/>
      <c r="K164" s="96"/>
    </row>
    <row r="165" spans="1:11" s="10" customFormat="1">
      <c r="A165" s="65">
        <v>4.2</v>
      </c>
      <c r="B165" s="58" t="s">
        <v>205</v>
      </c>
      <c r="C165" s="59" t="s">
        <v>42</v>
      </c>
      <c r="D165" s="51" t="s">
        <v>202</v>
      </c>
      <c r="E165" s="40">
        <v>2850</v>
      </c>
      <c r="F165" s="40"/>
      <c r="G165" s="40"/>
      <c r="H165" s="84"/>
      <c r="I165" s="89">
        <v>3300</v>
      </c>
      <c r="J165" s="89"/>
      <c r="K165" s="96"/>
    </row>
    <row r="166" spans="1:11" s="10" customFormat="1">
      <c r="A166" s="70"/>
      <c r="B166" s="71"/>
      <c r="C166" s="51"/>
      <c r="D166" s="60"/>
      <c r="E166" s="40"/>
      <c r="F166" s="40"/>
      <c r="G166" s="40"/>
      <c r="H166" s="84"/>
      <c r="I166" s="89"/>
      <c r="J166" s="89"/>
      <c r="K166" s="96"/>
    </row>
    <row r="167" spans="1:11" s="10" customFormat="1" ht="72.5">
      <c r="A167" s="57">
        <v>5</v>
      </c>
      <c r="B167" s="58" t="s">
        <v>245</v>
      </c>
      <c r="C167" s="59"/>
      <c r="D167" s="73"/>
      <c r="E167" s="40"/>
      <c r="F167" s="40"/>
      <c r="G167" s="40" t="s">
        <v>482</v>
      </c>
      <c r="H167" s="84"/>
      <c r="I167" s="89"/>
      <c r="J167" s="89"/>
      <c r="K167" s="96"/>
    </row>
    <row r="168" spans="1:11" s="10" customFormat="1">
      <c r="A168" s="57"/>
      <c r="B168" s="58"/>
      <c r="C168" s="59"/>
      <c r="D168" s="73"/>
      <c r="E168" s="40"/>
      <c r="F168" s="40"/>
      <c r="G168" s="40"/>
      <c r="H168" s="84"/>
      <c r="I168" s="89"/>
      <c r="J168" s="89"/>
      <c r="K168" s="96"/>
    </row>
    <row r="169" spans="1:11" s="10" customFormat="1">
      <c r="A169" s="65">
        <v>5.2</v>
      </c>
      <c r="B169" s="58" t="s">
        <v>203</v>
      </c>
      <c r="C169" s="59" t="s">
        <v>42</v>
      </c>
      <c r="D169" s="51">
        <v>5</v>
      </c>
      <c r="E169" s="40">
        <v>5790</v>
      </c>
      <c r="F169" s="40">
        <f t="shared" ref="F169" si="6">D169*E169</f>
        <v>28950</v>
      </c>
      <c r="G169" s="40"/>
      <c r="H169" s="84"/>
      <c r="I169" s="89">
        <v>6050</v>
      </c>
      <c r="J169" s="89">
        <f>D169*I169</f>
        <v>30250</v>
      </c>
      <c r="K169" s="96"/>
    </row>
    <row r="170" spans="1:11" s="10" customFormat="1">
      <c r="A170" s="70"/>
      <c r="B170" s="71"/>
      <c r="C170" s="51"/>
      <c r="D170" s="60"/>
      <c r="E170" s="40"/>
      <c r="F170" s="40"/>
      <c r="G170" s="40"/>
      <c r="H170" s="84"/>
      <c r="I170" s="89"/>
      <c r="J170" s="89"/>
      <c r="K170" s="96"/>
    </row>
    <row r="171" spans="1:11" s="10" customFormat="1" ht="58">
      <c r="A171" s="57">
        <v>6</v>
      </c>
      <c r="B171" s="58" t="s">
        <v>246</v>
      </c>
      <c r="C171" s="51"/>
      <c r="D171" s="73"/>
      <c r="E171" s="40"/>
      <c r="F171" s="40"/>
      <c r="G171" s="40" t="s">
        <v>483</v>
      </c>
      <c r="H171" s="84"/>
      <c r="I171" s="89"/>
      <c r="J171" s="89"/>
      <c r="K171" s="96"/>
    </row>
    <row r="172" spans="1:11" s="10" customFormat="1">
      <c r="A172" s="70"/>
      <c r="B172" s="71"/>
      <c r="C172" s="51"/>
      <c r="D172" s="60"/>
      <c r="E172" s="40"/>
      <c r="F172" s="40"/>
      <c r="G172" s="40"/>
      <c r="H172" s="84"/>
      <c r="I172" s="89"/>
      <c r="J172" s="89"/>
      <c r="K172" s="96"/>
    </row>
    <row r="173" spans="1:11" s="10" customFormat="1" ht="29">
      <c r="A173" s="65">
        <v>6.1</v>
      </c>
      <c r="B173" s="58" t="s">
        <v>247</v>
      </c>
      <c r="C173" s="59" t="s">
        <v>42</v>
      </c>
      <c r="D173" s="51">
        <v>1140</v>
      </c>
      <c r="E173" s="40">
        <v>540</v>
      </c>
      <c r="F173" s="40">
        <f t="shared" ref="F173:F175" si="7">D173*E173</f>
        <v>615600</v>
      </c>
      <c r="G173" s="40"/>
      <c r="H173" s="84"/>
      <c r="I173" s="89">
        <v>561</v>
      </c>
      <c r="J173" s="89">
        <f>D173*I173</f>
        <v>639540</v>
      </c>
      <c r="K173" s="96"/>
    </row>
    <row r="174" spans="1:11" s="10" customFormat="1">
      <c r="A174" s="65"/>
      <c r="B174" s="58" t="s">
        <v>484</v>
      </c>
      <c r="C174" s="59" t="s">
        <v>42</v>
      </c>
      <c r="D174" s="51">
        <v>1140</v>
      </c>
      <c r="E174" s="40">
        <v>130</v>
      </c>
      <c r="F174" s="40">
        <f t="shared" si="7"/>
        <v>148200</v>
      </c>
      <c r="G174" s="40"/>
      <c r="H174" s="84"/>
      <c r="I174" s="89">
        <v>130</v>
      </c>
      <c r="J174" s="89">
        <f>D174*I174</f>
        <v>148200</v>
      </c>
      <c r="K174" s="96"/>
    </row>
    <row r="175" spans="1:11" s="10" customFormat="1" ht="29">
      <c r="A175" s="65">
        <v>6.2</v>
      </c>
      <c r="B175" s="58" t="s">
        <v>248</v>
      </c>
      <c r="C175" s="59" t="s">
        <v>42</v>
      </c>
      <c r="D175" s="51">
        <v>25</v>
      </c>
      <c r="E175" s="40">
        <v>690</v>
      </c>
      <c r="F175" s="40">
        <f t="shared" si="7"/>
        <v>17250</v>
      </c>
      <c r="G175" s="40"/>
      <c r="H175" s="84"/>
      <c r="I175" s="89">
        <v>715</v>
      </c>
      <c r="J175" s="89">
        <f>D175*I175</f>
        <v>17875</v>
      </c>
      <c r="K175" s="96"/>
    </row>
    <row r="176" spans="1:11" s="10" customFormat="1">
      <c r="A176" s="70"/>
      <c r="B176" s="71"/>
      <c r="C176" s="51"/>
      <c r="D176" s="60"/>
      <c r="E176" s="40"/>
      <c r="F176" s="40"/>
      <c r="G176" s="40"/>
      <c r="H176" s="84"/>
      <c r="I176" s="89"/>
      <c r="J176" s="89"/>
      <c r="K176" s="96"/>
    </row>
    <row r="177" spans="1:11" s="10" customFormat="1" ht="101.5">
      <c r="A177" s="70">
        <v>7</v>
      </c>
      <c r="B177" s="71" t="s">
        <v>249</v>
      </c>
      <c r="C177" s="51"/>
      <c r="D177" s="60"/>
      <c r="E177" s="40"/>
      <c r="F177" s="40"/>
      <c r="G177" s="40" t="s">
        <v>485</v>
      </c>
      <c r="H177" s="84"/>
      <c r="I177" s="89"/>
      <c r="J177" s="89"/>
      <c r="K177" s="96"/>
    </row>
    <row r="178" spans="1:11" s="10" customFormat="1">
      <c r="A178" s="70"/>
      <c r="B178" s="71"/>
      <c r="C178" s="51"/>
      <c r="D178" s="60"/>
      <c r="E178" s="40"/>
      <c r="F178" s="40"/>
      <c r="G178" s="40"/>
      <c r="H178" s="84"/>
      <c r="I178" s="89"/>
      <c r="J178" s="89"/>
      <c r="K178" s="96"/>
    </row>
    <row r="179" spans="1:11" s="10" customFormat="1">
      <c r="A179" s="74">
        <v>7.1</v>
      </c>
      <c r="B179" s="71" t="s">
        <v>250</v>
      </c>
      <c r="C179" s="51" t="s">
        <v>42</v>
      </c>
      <c r="D179" s="51">
        <v>400</v>
      </c>
      <c r="E179" s="40">
        <v>1420</v>
      </c>
      <c r="F179" s="40">
        <f t="shared" ref="F179:F181" si="8">D179*E179</f>
        <v>568000</v>
      </c>
      <c r="G179" s="40"/>
      <c r="H179" s="84"/>
      <c r="I179" s="89">
        <v>1485</v>
      </c>
      <c r="J179" s="89">
        <f>D179*I179</f>
        <v>594000</v>
      </c>
      <c r="K179" s="96"/>
    </row>
    <row r="180" spans="1:11" s="10" customFormat="1">
      <c r="A180" s="74">
        <v>7.2</v>
      </c>
      <c r="B180" s="71" t="s">
        <v>251</v>
      </c>
      <c r="C180" s="51" t="s">
        <v>42</v>
      </c>
      <c r="D180" s="51">
        <v>300</v>
      </c>
      <c r="E180" s="40">
        <v>1630</v>
      </c>
      <c r="F180" s="40">
        <f t="shared" si="8"/>
        <v>489000</v>
      </c>
      <c r="G180" s="40"/>
      <c r="H180" s="84"/>
      <c r="I180" s="89">
        <v>1705</v>
      </c>
      <c r="J180" s="89">
        <f>D180*I180</f>
        <v>511500</v>
      </c>
      <c r="K180" s="96"/>
    </row>
    <row r="181" spans="1:11" s="10" customFormat="1">
      <c r="A181" s="74">
        <v>7.3</v>
      </c>
      <c r="B181" s="71" t="s">
        <v>252</v>
      </c>
      <c r="C181" s="51" t="s">
        <v>42</v>
      </c>
      <c r="D181" s="51">
        <v>200</v>
      </c>
      <c r="E181" s="40">
        <v>2020</v>
      </c>
      <c r="F181" s="40">
        <f t="shared" si="8"/>
        <v>404000</v>
      </c>
      <c r="G181" s="40"/>
      <c r="H181" s="84"/>
      <c r="I181" s="89">
        <v>2112</v>
      </c>
      <c r="J181" s="89">
        <f>D181*I181</f>
        <v>422400</v>
      </c>
      <c r="K181" s="96"/>
    </row>
    <row r="182" spans="1:11" s="10" customFormat="1">
      <c r="A182" s="74"/>
      <c r="B182" s="71"/>
      <c r="C182" s="51"/>
      <c r="D182" s="60"/>
      <c r="E182" s="40"/>
      <c r="F182" s="40"/>
      <c r="G182" s="40"/>
      <c r="H182" s="84"/>
      <c r="I182" s="89"/>
      <c r="J182" s="89"/>
      <c r="K182" s="96"/>
    </row>
    <row r="183" spans="1:11" s="10" customFormat="1" ht="72.5">
      <c r="A183" s="57">
        <v>8</v>
      </c>
      <c r="B183" s="58" t="s">
        <v>253</v>
      </c>
      <c r="C183" s="59"/>
      <c r="D183" s="73"/>
      <c r="E183" s="40"/>
      <c r="F183" s="40"/>
      <c r="G183" s="40" t="s">
        <v>483</v>
      </c>
      <c r="H183" s="84"/>
      <c r="I183" s="89"/>
      <c r="J183" s="89"/>
      <c r="K183" s="96"/>
    </row>
    <row r="184" spans="1:11" s="10" customFormat="1">
      <c r="A184" s="70"/>
      <c r="B184" s="71"/>
      <c r="C184" s="51"/>
      <c r="D184" s="60"/>
      <c r="E184" s="40"/>
      <c r="F184" s="40"/>
      <c r="G184" s="40"/>
      <c r="H184" s="84"/>
      <c r="I184" s="89"/>
      <c r="J184" s="89"/>
      <c r="K184" s="96"/>
    </row>
    <row r="185" spans="1:11" s="10" customFormat="1">
      <c r="A185" s="65">
        <v>8.1</v>
      </c>
      <c r="B185" s="58" t="s">
        <v>203</v>
      </c>
      <c r="C185" s="59" t="s">
        <v>42</v>
      </c>
      <c r="D185" s="51">
        <v>1</v>
      </c>
      <c r="E185" s="40">
        <v>33700</v>
      </c>
      <c r="F185" s="40">
        <f t="shared" ref="F185" si="9">D185*E185</f>
        <v>33700</v>
      </c>
      <c r="G185" s="40"/>
      <c r="H185" s="84"/>
      <c r="I185" s="89">
        <v>35200</v>
      </c>
      <c r="J185" s="89">
        <f>D185*I185</f>
        <v>35200</v>
      </c>
      <c r="K185" s="96"/>
    </row>
    <row r="186" spans="1:11" s="10" customFormat="1">
      <c r="A186" s="70"/>
      <c r="B186" s="71"/>
      <c r="C186" s="51"/>
      <c r="D186" s="60"/>
      <c r="E186" s="40"/>
      <c r="F186" s="40"/>
      <c r="G186" s="40"/>
      <c r="H186" s="84"/>
      <c r="I186" s="89"/>
      <c r="J186" s="89"/>
      <c r="K186" s="96"/>
    </row>
    <row r="187" spans="1:11" s="10" customFormat="1" ht="87">
      <c r="A187" s="57">
        <v>9</v>
      </c>
      <c r="B187" s="58" t="s">
        <v>254</v>
      </c>
      <c r="C187" s="51"/>
      <c r="D187" s="69"/>
      <c r="E187" s="40"/>
      <c r="F187" s="40"/>
      <c r="G187" s="40" t="s">
        <v>486</v>
      </c>
      <c r="H187" s="84"/>
      <c r="I187" s="89"/>
      <c r="J187" s="89"/>
      <c r="K187" s="96"/>
    </row>
    <row r="188" spans="1:11" s="10" customFormat="1">
      <c r="A188" s="70"/>
      <c r="B188" s="71"/>
      <c r="C188" s="51"/>
      <c r="D188" s="60"/>
      <c r="E188" s="40"/>
      <c r="F188" s="40"/>
      <c r="G188" s="40"/>
      <c r="H188" s="84"/>
      <c r="I188" s="89"/>
      <c r="J188" s="89"/>
      <c r="K188" s="96"/>
    </row>
    <row r="189" spans="1:11" s="10" customFormat="1">
      <c r="A189" s="65">
        <v>9.1</v>
      </c>
      <c r="B189" s="58" t="s">
        <v>205</v>
      </c>
      <c r="C189" s="59" t="s">
        <v>42</v>
      </c>
      <c r="D189" s="51">
        <v>5</v>
      </c>
      <c r="E189" s="40">
        <v>3865</v>
      </c>
      <c r="F189" s="40">
        <f t="shared" ref="F189" si="10">D189*E189</f>
        <v>19325</v>
      </c>
      <c r="G189" s="40"/>
      <c r="H189" s="84"/>
      <c r="I189" s="89">
        <v>4037</v>
      </c>
      <c r="J189" s="89">
        <f>D189*I189</f>
        <v>20185</v>
      </c>
      <c r="K189" s="96"/>
    </row>
    <row r="190" spans="1:11" s="10" customFormat="1">
      <c r="A190" s="50"/>
      <c r="B190" s="229"/>
      <c r="C190" s="49"/>
      <c r="D190" s="49"/>
      <c r="E190" s="40"/>
      <c r="F190" s="40"/>
      <c r="G190" s="40"/>
      <c r="H190" s="84"/>
      <c r="I190" s="89"/>
      <c r="J190" s="89"/>
      <c r="K190" s="96"/>
    </row>
    <row r="191" spans="1:11" s="10" customFormat="1">
      <c r="A191" s="50">
        <v>10</v>
      </c>
      <c r="B191" s="48" t="s">
        <v>255</v>
      </c>
      <c r="C191" s="40"/>
      <c r="D191" s="49"/>
      <c r="E191" s="40"/>
      <c r="F191" s="40"/>
      <c r="G191" s="40"/>
      <c r="H191" s="84"/>
      <c r="I191" s="89"/>
      <c r="J191" s="89"/>
      <c r="K191" s="96"/>
    </row>
    <row r="192" spans="1:11" s="10" customFormat="1">
      <c r="A192" s="50"/>
      <c r="B192" s="229"/>
      <c r="C192" s="49"/>
      <c r="D192" s="49"/>
      <c r="E192" s="40"/>
      <c r="F192" s="40"/>
      <c r="G192" s="40"/>
      <c r="H192" s="84"/>
      <c r="I192" s="89"/>
      <c r="J192" s="89"/>
      <c r="K192" s="96"/>
    </row>
    <row r="193" spans="1:11" s="10" customFormat="1" ht="43.5">
      <c r="A193" s="50"/>
      <c r="B193" s="229" t="s">
        <v>256</v>
      </c>
      <c r="C193" s="40"/>
      <c r="D193" s="49"/>
      <c r="E193" s="40"/>
      <c r="F193" s="40"/>
      <c r="G193" s="40" t="s">
        <v>487</v>
      </c>
      <c r="H193" s="84"/>
      <c r="I193" s="89"/>
      <c r="J193" s="89"/>
      <c r="K193" s="96"/>
    </row>
    <row r="194" spans="1:11" s="10" customFormat="1">
      <c r="A194" s="50"/>
      <c r="B194" s="229"/>
      <c r="C194" s="40"/>
      <c r="D194" s="49"/>
      <c r="E194" s="40"/>
      <c r="F194" s="40"/>
      <c r="G194" s="40"/>
      <c r="H194" s="84"/>
      <c r="I194" s="89"/>
      <c r="J194" s="89"/>
      <c r="K194" s="96"/>
    </row>
    <row r="195" spans="1:11" ht="145">
      <c r="A195" s="55">
        <v>10.1</v>
      </c>
      <c r="B195" s="58" t="s">
        <v>257</v>
      </c>
      <c r="C195" s="49" t="s">
        <v>152</v>
      </c>
      <c r="D195" s="51"/>
      <c r="E195" s="40">
        <v>6500</v>
      </c>
      <c r="F195" s="40"/>
      <c r="G195" s="40"/>
      <c r="H195" s="80"/>
      <c r="I195" s="89"/>
      <c r="J195" s="89"/>
      <c r="K195" s="90"/>
    </row>
    <row r="196" spans="1:11">
      <c r="A196" s="55"/>
      <c r="B196" s="229"/>
      <c r="C196" s="49"/>
      <c r="D196" s="49"/>
      <c r="E196" s="40"/>
      <c r="F196" s="40"/>
      <c r="G196" s="40"/>
      <c r="H196" s="80"/>
      <c r="I196" s="89"/>
      <c r="J196" s="89"/>
      <c r="K196" s="90"/>
    </row>
    <row r="197" spans="1:11" ht="125.25" customHeight="1">
      <c r="A197" s="55">
        <v>10.199999999999999</v>
      </c>
      <c r="B197" s="58" t="s">
        <v>258</v>
      </c>
      <c r="C197" s="49"/>
      <c r="D197" s="49"/>
      <c r="E197" s="40"/>
      <c r="F197" s="40"/>
      <c r="G197" s="40"/>
      <c r="H197" s="80"/>
      <c r="I197" s="89"/>
      <c r="J197" s="89"/>
      <c r="K197" s="90"/>
    </row>
    <row r="198" spans="1:11">
      <c r="A198" s="50"/>
      <c r="B198" s="54"/>
      <c r="C198" s="49"/>
      <c r="D198" s="49"/>
      <c r="E198" s="40"/>
      <c r="F198" s="40"/>
      <c r="G198" s="40"/>
      <c r="H198" s="80"/>
      <c r="I198" s="89"/>
      <c r="J198" s="89"/>
      <c r="K198" s="90"/>
    </row>
    <row r="199" spans="1:11">
      <c r="A199" s="50" t="s">
        <v>259</v>
      </c>
      <c r="B199" s="229" t="s">
        <v>260</v>
      </c>
      <c r="C199" s="49" t="s">
        <v>152</v>
      </c>
      <c r="D199" s="51"/>
      <c r="E199" s="40">
        <v>3500</v>
      </c>
      <c r="F199" s="40"/>
      <c r="G199" s="40"/>
      <c r="H199" s="80"/>
      <c r="I199" s="89"/>
      <c r="J199" s="89"/>
      <c r="K199" s="90"/>
    </row>
    <row r="200" spans="1:11">
      <c r="A200" s="50"/>
      <c r="B200" s="229"/>
      <c r="C200" s="49"/>
      <c r="D200" s="51"/>
      <c r="E200" s="40"/>
      <c r="F200" s="40"/>
      <c r="G200" s="40"/>
      <c r="H200" s="80"/>
      <c r="I200" s="89"/>
      <c r="J200" s="89"/>
      <c r="K200" s="90"/>
    </row>
    <row r="201" spans="1:11" ht="109.5" customHeight="1">
      <c r="A201" s="55">
        <v>10.3</v>
      </c>
      <c r="B201" s="58" t="s">
        <v>261</v>
      </c>
      <c r="C201" s="49"/>
      <c r="D201" s="49"/>
      <c r="E201" s="40"/>
      <c r="F201" s="40"/>
      <c r="G201" s="40"/>
      <c r="H201" s="80"/>
      <c r="I201" s="89"/>
      <c r="J201" s="89"/>
      <c r="K201" s="90"/>
    </row>
    <row r="202" spans="1:11">
      <c r="A202" s="50"/>
      <c r="B202" s="54"/>
      <c r="C202" s="49"/>
      <c r="D202" s="49"/>
      <c r="E202" s="40"/>
      <c r="F202" s="40"/>
      <c r="G202" s="40"/>
      <c r="H202" s="80"/>
      <c r="I202" s="89"/>
      <c r="J202" s="89"/>
      <c r="K202" s="90"/>
    </row>
    <row r="203" spans="1:11">
      <c r="A203" s="50"/>
      <c r="B203" s="229" t="s">
        <v>262</v>
      </c>
      <c r="C203" s="49" t="s">
        <v>152</v>
      </c>
      <c r="D203" s="51"/>
      <c r="E203" s="40">
        <v>4000</v>
      </c>
      <c r="F203" s="40"/>
      <c r="G203" s="40"/>
      <c r="H203" s="80"/>
      <c r="I203" s="89"/>
      <c r="J203" s="89"/>
      <c r="K203" s="90"/>
    </row>
    <row r="204" spans="1:11">
      <c r="A204" s="50"/>
      <c r="B204" s="229"/>
      <c r="C204" s="49"/>
      <c r="D204" s="51"/>
      <c r="E204" s="40"/>
      <c r="F204" s="40"/>
      <c r="G204" s="40"/>
      <c r="H204" s="80"/>
      <c r="I204" s="89"/>
      <c r="J204" s="89"/>
      <c r="K204" s="90"/>
    </row>
    <row r="205" spans="1:11" ht="109.5" customHeight="1">
      <c r="A205" s="55">
        <v>10.4</v>
      </c>
      <c r="B205" s="58" t="s">
        <v>263</v>
      </c>
      <c r="C205" s="49"/>
      <c r="D205" s="49"/>
      <c r="E205" s="40"/>
      <c r="F205" s="40"/>
      <c r="G205" s="40"/>
      <c r="H205" s="80"/>
      <c r="I205" s="89"/>
      <c r="J205" s="89"/>
      <c r="K205" s="90"/>
    </row>
    <row r="206" spans="1:11" ht="29">
      <c r="A206" s="50"/>
      <c r="B206" s="229" t="s">
        <v>264</v>
      </c>
      <c r="C206" s="49" t="s">
        <v>152</v>
      </c>
      <c r="D206" s="51"/>
      <c r="E206" s="40">
        <v>14500</v>
      </c>
      <c r="F206" s="40"/>
      <c r="G206" s="40"/>
      <c r="H206" s="80"/>
      <c r="I206" s="89"/>
      <c r="J206" s="89"/>
      <c r="K206" s="90"/>
    </row>
    <row r="207" spans="1:11">
      <c r="A207" s="50"/>
      <c r="B207" s="229"/>
      <c r="C207" s="49"/>
      <c r="D207" s="51"/>
      <c r="E207" s="40"/>
      <c r="F207" s="40"/>
      <c r="G207" s="40"/>
      <c r="H207" s="80"/>
      <c r="I207" s="89"/>
      <c r="J207" s="89"/>
      <c r="K207" s="90"/>
    </row>
    <row r="208" spans="1:11" s="9" customFormat="1">
      <c r="A208" s="66"/>
      <c r="B208" s="8" t="s">
        <v>232</v>
      </c>
      <c r="C208" s="67"/>
      <c r="D208" s="68"/>
      <c r="E208" s="40"/>
      <c r="F208" s="233">
        <f>SUM(F50:F207)</f>
        <v>7500000</v>
      </c>
      <c r="G208" s="40"/>
      <c r="H208" s="83"/>
      <c r="I208" s="89"/>
      <c r="J208" s="232">
        <f>SUM(J50:J207)</f>
        <v>8009979.7999999998</v>
      </c>
      <c r="K208" s="95"/>
    </row>
  </sheetData>
  <mergeCells count="35">
    <mergeCell ref="I48:K48"/>
    <mergeCell ref="I50:J51"/>
    <mergeCell ref="B15:D15"/>
    <mergeCell ref="A1:D1"/>
    <mergeCell ref="A2:D2"/>
    <mergeCell ref="A3:B3"/>
    <mergeCell ref="B4:D4"/>
    <mergeCell ref="B5:D5"/>
    <mergeCell ref="B6:D6"/>
    <mergeCell ref="B7:D7"/>
    <mergeCell ref="B8:D8"/>
    <mergeCell ref="B9:D9"/>
    <mergeCell ref="B11:D11"/>
    <mergeCell ref="B13:D13"/>
    <mergeCell ref="B31:D31"/>
    <mergeCell ref="B17:D17"/>
    <mergeCell ref="B19:D19"/>
    <mergeCell ref="B21:D21"/>
    <mergeCell ref="B23:D23"/>
    <mergeCell ref="B24:D24"/>
    <mergeCell ref="B25:D25"/>
    <mergeCell ref="B26:D26"/>
    <mergeCell ref="B27:D27"/>
    <mergeCell ref="B28:D28"/>
    <mergeCell ref="B29:D29"/>
    <mergeCell ref="B30:D30"/>
    <mergeCell ref="B43:D43"/>
    <mergeCell ref="B45:D45"/>
    <mergeCell ref="B47:D47"/>
    <mergeCell ref="B33:D33"/>
    <mergeCell ref="B35:D35"/>
    <mergeCell ref="B37:D37"/>
    <mergeCell ref="B39:D39"/>
    <mergeCell ref="B40:D40"/>
    <mergeCell ref="B41:D41"/>
  </mergeCells>
  <printOptions horizontalCentered="1"/>
  <pageMargins left="0.70866141732283472" right="0.70866141732283472" top="0.74803149606299213" bottom="0.74803149606299213" header="0.31496062992125984" footer="0.31496062992125984"/>
  <pageSetup paperSize="9" scale="52" orientation="portrait" useFirstPageNumber="1" r:id="rId1"/>
  <headerFooter alignWithMargins="0">
    <oddFooter>&amp;L&amp;"+,Bold"&amp;8KIMS-2 Cancer Block, KIIT-Campus-5,
Bhubaneshwar&amp;R&amp;"+,Italic"&amp;8Page No. Q &amp;P
&amp;"+,Bold"Fire Fighting</oddFooter>
  </headerFooter>
  <rowBreaks count="2" manualBreakCount="2">
    <brk id="131" max="10" man="1"/>
    <brk id="176" max="10"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L191"/>
  <sheetViews>
    <sheetView zoomScale="81" zoomScaleNormal="81" zoomScaleSheetLayoutView="109" workbookViewId="0">
      <pane ySplit="4" topLeftCell="A179" activePane="bottomLeft" state="frozen"/>
      <selection activeCell="R28" sqref="R28"/>
      <selection pane="bottomLeft" sqref="A1:J191"/>
    </sheetView>
  </sheetViews>
  <sheetFormatPr defaultColWidth="9.453125" defaultRowHeight="13"/>
  <cols>
    <col min="1" max="1" width="6.453125" style="17" customWidth="1"/>
    <col min="2" max="2" width="32.36328125" style="36" customWidth="1"/>
    <col min="3" max="3" width="8.6328125" style="17" customWidth="1"/>
    <col min="4" max="4" width="11.08984375" style="17" customWidth="1"/>
    <col min="5" max="5" width="12.453125" style="17" customWidth="1"/>
    <col min="6" max="6" width="10.453125" style="17" customWidth="1"/>
    <col min="7" max="7" width="7.453125" style="17" customWidth="1"/>
    <col min="8" max="8" width="8.453125" style="37" customWidth="1"/>
    <col min="9" max="9" width="13" style="105" customWidth="1"/>
    <col min="10" max="10" width="18.81640625" style="105" customWidth="1"/>
    <col min="11" max="248" width="9.453125" style="252"/>
    <col min="249" max="249" width="6.453125" style="252" customWidth="1"/>
    <col min="250" max="250" width="29" style="252" customWidth="1"/>
    <col min="251" max="251" width="8.453125" style="252" customWidth="1"/>
    <col min="252" max="252" width="6.453125" style="252" customWidth="1"/>
    <col min="253" max="253" width="12.453125" style="252" customWidth="1"/>
    <col min="254" max="254" width="11.453125" style="252" customWidth="1"/>
    <col min="255" max="255" width="6.08984375" style="252" customWidth="1"/>
    <col min="256" max="256" width="10.453125" style="252" customWidth="1"/>
    <col min="257" max="257" width="7.453125" style="252" customWidth="1"/>
    <col min="258" max="258" width="8.453125" style="252" customWidth="1"/>
    <col min="259" max="259" width="5.08984375" style="252" customWidth="1"/>
    <col min="260" max="260" width="5.453125" style="252" customWidth="1"/>
    <col min="261" max="261" width="5" style="252" customWidth="1"/>
    <col min="262" max="262" width="4.453125" style="252" customWidth="1"/>
    <col min="263" max="504" width="9.453125" style="252"/>
    <col min="505" max="505" width="6.453125" style="252" customWidth="1"/>
    <col min="506" max="506" width="29" style="252" customWidth="1"/>
    <col min="507" max="507" width="8.453125" style="252" customWidth="1"/>
    <col min="508" max="508" width="6.453125" style="252" customWidth="1"/>
    <col min="509" max="509" width="12.453125" style="252" customWidth="1"/>
    <col min="510" max="510" width="11.453125" style="252" customWidth="1"/>
    <col min="511" max="511" width="6.08984375" style="252" customWidth="1"/>
    <col min="512" max="512" width="10.453125" style="252" customWidth="1"/>
    <col min="513" max="513" width="7.453125" style="252" customWidth="1"/>
    <col min="514" max="514" width="8.453125" style="252" customWidth="1"/>
    <col min="515" max="515" width="5.08984375" style="252" customWidth="1"/>
    <col min="516" max="516" width="5.453125" style="252" customWidth="1"/>
    <col min="517" max="517" width="5" style="252" customWidth="1"/>
    <col min="518" max="518" width="4.453125" style="252" customWidth="1"/>
    <col min="519" max="760" width="9.453125" style="252"/>
    <col min="761" max="761" width="6.453125" style="252" customWidth="1"/>
    <col min="762" max="762" width="29" style="252" customWidth="1"/>
    <col min="763" max="763" width="8.453125" style="252" customWidth="1"/>
    <col min="764" max="764" width="6.453125" style="252" customWidth="1"/>
    <col min="765" max="765" width="12.453125" style="252" customWidth="1"/>
    <col min="766" max="766" width="11.453125" style="252" customWidth="1"/>
    <col min="767" max="767" width="6.08984375" style="252" customWidth="1"/>
    <col min="768" max="768" width="10.453125" style="252" customWidth="1"/>
    <col min="769" max="769" width="7.453125" style="252" customWidth="1"/>
    <col min="770" max="770" width="8.453125" style="252" customWidth="1"/>
    <col min="771" max="771" width="5.08984375" style="252" customWidth="1"/>
    <col min="772" max="772" width="5.453125" style="252" customWidth="1"/>
    <col min="773" max="773" width="5" style="252" customWidth="1"/>
    <col min="774" max="774" width="4.453125" style="252" customWidth="1"/>
    <col min="775" max="1016" width="9.453125" style="252"/>
    <col min="1017" max="1017" width="6.453125" style="252" customWidth="1"/>
    <col min="1018" max="1018" width="29" style="252" customWidth="1"/>
    <col min="1019" max="1019" width="8.453125" style="252" customWidth="1"/>
    <col min="1020" max="1020" width="6.453125" style="252" customWidth="1"/>
    <col min="1021" max="1021" width="12.453125" style="252" customWidth="1"/>
    <col min="1022" max="1022" width="11.453125" style="252" customWidth="1"/>
    <col min="1023" max="1023" width="6.08984375" style="252" customWidth="1"/>
    <col min="1024" max="1024" width="10.453125" style="252" customWidth="1"/>
    <col min="1025" max="1025" width="7.453125" style="252" customWidth="1"/>
    <col min="1026" max="1026" width="8.453125" style="252" customWidth="1"/>
    <col min="1027" max="1027" width="5.08984375" style="252" customWidth="1"/>
    <col min="1028" max="1028" width="5.453125" style="252" customWidth="1"/>
    <col min="1029" max="1029" width="5" style="252" customWidth="1"/>
    <col min="1030" max="1030" width="4.453125" style="252" customWidth="1"/>
    <col min="1031" max="1272" width="9.453125" style="252"/>
    <col min="1273" max="1273" width="6.453125" style="252" customWidth="1"/>
    <col min="1274" max="1274" width="29" style="252" customWidth="1"/>
    <col min="1275" max="1275" width="8.453125" style="252" customWidth="1"/>
    <col min="1276" max="1276" width="6.453125" style="252" customWidth="1"/>
    <col min="1277" max="1277" width="12.453125" style="252" customWidth="1"/>
    <col min="1278" max="1278" width="11.453125" style="252" customWidth="1"/>
    <col min="1279" max="1279" width="6.08984375" style="252" customWidth="1"/>
    <col min="1280" max="1280" width="10.453125" style="252" customWidth="1"/>
    <col min="1281" max="1281" width="7.453125" style="252" customWidth="1"/>
    <col min="1282" max="1282" width="8.453125" style="252" customWidth="1"/>
    <col min="1283" max="1283" width="5.08984375" style="252" customWidth="1"/>
    <col min="1284" max="1284" width="5.453125" style="252" customWidth="1"/>
    <col min="1285" max="1285" width="5" style="252" customWidth="1"/>
    <col min="1286" max="1286" width="4.453125" style="252" customWidth="1"/>
    <col min="1287" max="1528" width="9.453125" style="252"/>
    <col min="1529" max="1529" width="6.453125" style="252" customWidth="1"/>
    <col min="1530" max="1530" width="29" style="252" customWidth="1"/>
    <col min="1531" max="1531" width="8.453125" style="252" customWidth="1"/>
    <col min="1532" max="1532" width="6.453125" style="252" customWidth="1"/>
    <col min="1533" max="1533" width="12.453125" style="252" customWidth="1"/>
    <col min="1534" max="1534" width="11.453125" style="252" customWidth="1"/>
    <col min="1535" max="1535" width="6.08984375" style="252" customWidth="1"/>
    <col min="1536" max="1536" width="10.453125" style="252" customWidth="1"/>
    <col min="1537" max="1537" width="7.453125" style="252" customWidth="1"/>
    <col min="1538" max="1538" width="8.453125" style="252" customWidth="1"/>
    <col min="1539" max="1539" width="5.08984375" style="252" customWidth="1"/>
    <col min="1540" max="1540" width="5.453125" style="252" customWidth="1"/>
    <col min="1541" max="1541" width="5" style="252" customWidth="1"/>
    <col min="1542" max="1542" width="4.453125" style="252" customWidth="1"/>
    <col min="1543" max="1784" width="9.453125" style="252"/>
    <col min="1785" max="1785" width="6.453125" style="252" customWidth="1"/>
    <col min="1786" max="1786" width="29" style="252" customWidth="1"/>
    <col min="1787" max="1787" width="8.453125" style="252" customWidth="1"/>
    <col min="1788" max="1788" width="6.453125" style="252" customWidth="1"/>
    <col min="1789" max="1789" width="12.453125" style="252" customWidth="1"/>
    <col min="1790" max="1790" width="11.453125" style="252" customWidth="1"/>
    <col min="1791" max="1791" width="6.08984375" style="252" customWidth="1"/>
    <col min="1792" max="1792" width="10.453125" style="252" customWidth="1"/>
    <col min="1793" max="1793" width="7.453125" style="252" customWidth="1"/>
    <col min="1794" max="1794" width="8.453125" style="252" customWidth="1"/>
    <col min="1795" max="1795" width="5.08984375" style="252" customWidth="1"/>
    <col min="1796" max="1796" width="5.453125" style="252" customWidth="1"/>
    <col min="1797" max="1797" width="5" style="252" customWidth="1"/>
    <col min="1798" max="1798" width="4.453125" style="252" customWidth="1"/>
    <col min="1799" max="2040" width="9.453125" style="252"/>
    <col min="2041" max="2041" width="6.453125" style="252" customWidth="1"/>
    <col min="2042" max="2042" width="29" style="252" customWidth="1"/>
    <col min="2043" max="2043" width="8.453125" style="252" customWidth="1"/>
    <col min="2044" max="2044" width="6.453125" style="252" customWidth="1"/>
    <col min="2045" max="2045" width="12.453125" style="252" customWidth="1"/>
    <col min="2046" max="2046" width="11.453125" style="252" customWidth="1"/>
    <col min="2047" max="2047" width="6.08984375" style="252" customWidth="1"/>
    <col min="2048" max="2048" width="10.453125" style="252" customWidth="1"/>
    <col min="2049" max="2049" width="7.453125" style="252" customWidth="1"/>
    <col min="2050" max="2050" width="8.453125" style="252" customWidth="1"/>
    <col min="2051" max="2051" width="5.08984375" style="252" customWidth="1"/>
    <col min="2052" max="2052" width="5.453125" style="252" customWidth="1"/>
    <col min="2053" max="2053" width="5" style="252" customWidth="1"/>
    <col min="2054" max="2054" width="4.453125" style="252" customWidth="1"/>
    <col min="2055" max="2296" width="9.453125" style="252"/>
    <col min="2297" max="2297" width="6.453125" style="252" customWidth="1"/>
    <col min="2298" max="2298" width="29" style="252" customWidth="1"/>
    <col min="2299" max="2299" width="8.453125" style="252" customWidth="1"/>
    <col min="2300" max="2300" width="6.453125" style="252" customWidth="1"/>
    <col min="2301" max="2301" width="12.453125" style="252" customWidth="1"/>
    <col min="2302" max="2302" width="11.453125" style="252" customWidth="1"/>
    <col min="2303" max="2303" width="6.08984375" style="252" customWidth="1"/>
    <col min="2304" max="2304" width="10.453125" style="252" customWidth="1"/>
    <col min="2305" max="2305" width="7.453125" style="252" customWidth="1"/>
    <col min="2306" max="2306" width="8.453125" style="252" customWidth="1"/>
    <col min="2307" max="2307" width="5.08984375" style="252" customWidth="1"/>
    <col min="2308" max="2308" width="5.453125" style="252" customWidth="1"/>
    <col min="2309" max="2309" width="5" style="252" customWidth="1"/>
    <col min="2310" max="2310" width="4.453125" style="252" customWidth="1"/>
    <col min="2311" max="2552" width="9.453125" style="252"/>
    <col min="2553" max="2553" width="6.453125" style="252" customWidth="1"/>
    <col min="2554" max="2554" width="29" style="252" customWidth="1"/>
    <col min="2555" max="2555" width="8.453125" style="252" customWidth="1"/>
    <col min="2556" max="2556" width="6.453125" style="252" customWidth="1"/>
    <col min="2557" max="2557" width="12.453125" style="252" customWidth="1"/>
    <col min="2558" max="2558" width="11.453125" style="252" customWidth="1"/>
    <col min="2559" max="2559" width="6.08984375" style="252" customWidth="1"/>
    <col min="2560" max="2560" width="10.453125" style="252" customWidth="1"/>
    <col min="2561" max="2561" width="7.453125" style="252" customWidth="1"/>
    <col min="2562" max="2562" width="8.453125" style="252" customWidth="1"/>
    <col min="2563" max="2563" width="5.08984375" style="252" customWidth="1"/>
    <col min="2564" max="2564" width="5.453125" style="252" customWidth="1"/>
    <col min="2565" max="2565" width="5" style="252" customWidth="1"/>
    <col min="2566" max="2566" width="4.453125" style="252" customWidth="1"/>
    <col min="2567" max="2808" width="9.453125" style="252"/>
    <col min="2809" max="2809" width="6.453125" style="252" customWidth="1"/>
    <col min="2810" max="2810" width="29" style="252" customWidth="1"/>
    <col min="2811" max="2811" width="8.453125" style="252" customWidth="1"/>
    <col min="2812" max="2812" width="6.453125" style="252" customWidth="1"/>
    <col min="2813" max="2813" width="12.453125" style="252" customWidth="1"/>
    <col min="2814" max="2814" width="11.453125" style="252" customWidth="1"/>
    <col min="2815" max="2815" width="6.08984375" style="252" customWidth="1"/>
    <col min="2816" max="2816" width="10.453125" style="252" customWidth="1"/>
    <col min="2817" max="2817" width="7.453125" style="252" customWidth="1"/>
    <col min="2818" max="2818" width="8.453125" style="252" customWidth="1"/>
    <col min="2819" max="2819" width="5.08984375" style="252" customWidth="1"/>
    <col min="2820" max="2820" width="5.453125" style="252" customWidth="1"/>
    <col min="2821" max="2821" width="5" style="252" customWidth="1"/>
    <col min="2822" max="2822" width="4.453125" style="252" customWidth="1"/>
    <col min="2823" max="3064" width="9.453125" style="252"/>
    <col min="3065" max="3065" width="6.453125" style="252" customWidth="1"/>
    <col min="3066" max="3066" width="29" style="252" customWidth="1"/>
    <col min="3067" max="3067" width="8.453125" style="252" customWidth="1"/>
    <col min="3068" max="3068" width="6.453125" style="252" customWidth="1"/>
    <col min="3069" max="3069" width="12.453125" style="252" customWidth="1"/>
    <col min="3070" max="3070" width="11.453125" style="252" customWidth="1"/>
    <col min="3071" max="3071" width="6.08984375" style="252" customWidth="1"/>
    <col min="3072" max="3072" width="10.453125" style="252" customWidth="1"/>
    <col min="3073" max="3073" width="7.453125" style="252" customWidth="1"/>
    <col min="3074" max="3074" width="8.453125" style="252" customWidth="1"/>
    <col min="3075" max="3075" width="5.08984375" style="252" customWidth="1"/>
    <col min="3076" max="3076" width="5.453125" style="252" customWidth="1"/>
    <col min="3077" max="3077" width="5" style="252" customWidth="1"/>
    <col min="3078" max="3078" width="4.453125" style="252" customWidth="1"/>
    <col min="3079" max="3320" width="9.453125" style="252"/>
    <col min="3321" max="3321" width="6.453125" style="252" customWidth="1"/>
    <col min="3322" max="3322" width="29" style="252" customWidth="1"/>
    <col min="3323" max="3323" width="8.453125" style="252" customWidth="1"/>
    <col min="3324" max="3324" width="6.453125" style="252" customWidth="1"/>
    <col min="3325" max="3325" width="12.453125" style="252" customWidth="1"/>
    <col min="3326" max="3326" width="11.453125" style="252" customWidth="1"/>
    <col min="3327" max="3327" width="6.08984375" style="252" customWidth="1"/>
    <col min="3328" max="3328" width="10.453125" style="252" customWidth="1"/>
    <col min="3329" max="3329" width="7.453125" style="252" customWidth="1"/>
    <col min="3330" max="3330" width="8.453125" style="252" customWidth="1"/>
    <col min="3331" max="3331" width="5.08984375" style="252" customWidth="1"/>
    <col min="3332" max="3332" width="5.453125" style="252" customWidth="1"/>
    <col min="3333" max="3333" width="5" style="252" customWidth="1"/>
    <col min="3334" max="3334" width="4.453125" style="252" customWidth="1"/>
    <col min="3335" max="3576" width="9.453125" style="252"/>
    <col min="3577" max="3577" width="6.453125" style="252" customWidth="1"/>
    <col min="3578" max="3578" width="29" style="252" customWidth="1"/>
    <col min="3579" max="3579" width="8.453125" style="252" customWidth="1"/>
    <col min="3580" max="3580" width="6.453125" style="252" customWidth="1"/>
    <col min="3581" max="3581" width="12.453125" style="252" customWidth="1"/>
    <col min="3582" max="3582" width="11.453125" style="252" customWidth="1"/>
    <col min="3583" max="3583" width="6.08984375" style="252" customWidth="1"/>
    <col min="3584" max="3584" width="10.453125" style="252" customWidth="1"/>
    <col min="3585" max="3585" width="7.453125" style="252" customWidth="1"/>
    <col min="3586" max="3586" width="8.453125" style="252" customWidth="1"/>
    <col min="3587" max="3587" width="5.08984375" style="252" customWidth="1"/>
    <col min="3588" max="3588" width="5.453125" style="252" customWidth="1"/>
    <col min="3589" max="3589" width="5" style="252" customWidth="1"/>
    <col min="3590" max="3590" width="4.453125" style="252" customWidth="1"/>
    <col min="3591" max="3832" width="9.453125" style="252"/>
    <col min="3833" max="3833" width="6.453125" style="252" customWidth="1"/>
    <col min="3834" max="3834" width="29" style="252" customWidth="1"/>
    <col min="3835" max="3835" width="8.453125" style="252" customWidth="1"/>
    <col min="3836" max="3836" width="6.453125" style="252" customWidth="1"/>
    <col min="3837" max="3837" width="12.453125" style="252" customWidth="1"/>
    <col min="3838" max="3838" width="11.453125" style="252" customWidth="1"/>
    <col min="3839" max="3839" width="6.08984375" style="252" customWidth="1"/>
    <col min="3840" max="3840" width="10.453125" style="252" customWidth="1"/>
    <col min="3841" max="3841" width="7.453125" style="252" customWidth="1"/>
    <col min="3842" max="3842" width="8.453125" style="252" customWidth="1"/>
    <col min="3843" max="3843" width="5.08984375" style="252" customWidth="1"/>
    <col min="3844" max="3844" width="5.453125" style="252" customWidth="1"/>
    <col min="3845" max="3845" width="5" style="252" customWidth="1"/>
    <col min="3846" max="3846" width="4.453125" style="252" customWidth="1"/>
    <col min="3847" max="4088" width="9.453125" style="252"/>
    <col min="4089" max="4089" width="6.453125" style="252" customWidth="1"/>
    <col min="4090" max="4090" width="29" style="252" customWidth="1"/>
    <col min="4091" max="4091" width="8.453125" style="252" customWidth="1"/>
    <col min="4092" max="4092" width="6.453125" style="252" customWidth="1"/>
    <col min="4093" max="4093" width="12.453125" style="252" customWidth="1"/>
    <col min="4094" max="4094" width="11.453125" style="252" customWidth="1"/>
    <col min="4095" max="4095" width="6.08984375" style="252" customWidth="1"/>
    <col min="4096" max="4096" width="10.453125" style="252" customWidth="1"/>
    <col min="4097" max="4097" width="7.453125" style="252" customWidth="1"/>
    <col min="4098" max="4098" width="8.453125" style="252" customWidth="1"/>
    <col min="4099" max="4099" width="5.08984375" style="252" customWidth="1"/>
    <col min="4100" max="4100" width="5.453125" style="252" customWidth="1"/>
    <col min="4101" max="4101" width="5" style="252" customWidth="1"/>
    <col min="4102" max="4102" width="4.453125" style="252" customWidth="1"/>
    <col min="4103" max="4344" width="9.453125" style="252"/>
    <col min="4345" max="4345" width="6.453125" style="252" customWidth="1"/>
    <col min="4346" max="4346" width="29" style="252" customWidth="1"/>
    <col min="4347" max="4347" width="8.453125" style="252" customWidth="1"/>
    <col min="4348" max="4348" width="6.453125" style="252" customWidth="1"/>
    <col min="4349" max="4349" width="12.453125" style="252" customWidth="1"/>
    <col min="4350" max="4350" width="11.453125" style="252" customWidth="1"/>
    <col min="4351" max="4351" width="6.08984375" style="252" customWidth="1"/>
    <col min="4352" max="4352" width="10.453125" style="252" customWidth="1"/>
    <col min="4353" max="4353" width="7.453125" style="252" customWidth="1"/>
    <col min="4354" max="4354" width="8.453125" style="252" customWidth="1"/>
    <col min="4355" max="4355" width="5.08984375" style="252" customWidth="1"/>
    <col min="4356" max="4356" width="5.453125" style="252" customWidth="1"/>
    <col min="4357" max="4357" width="5" style="252" customWidth="1"/>
    <col min="4358" max="4358" width="4.453125" style="252" customWidth="1"/>
    <col min="4359" max="4600" width="9.453125" style="252"/>
    <col min="4601" max="4601" width="6.453125" style="252" customWidth="1"/>
    <col min="4602" max="4602" width="29" style="252" customWidth="1"/>
    <col min="4603" max="4603" width="8.453125" style="252" customWidth="1"/>
    <col min="4604" max="4604" width="6.453125" style="252" customWidth="1"/>
    <col min="4605" max="4605" width="12.453125" style="252" customWidth="1"/>
    <col min="4606" max="4606" width="11.453125" style="252" customWidth="1"/>
    <col min="4607" max="4607" width="6.08984375" style="252" customWidth="1"/>
    <col min="4608" max="4608" width="10.453125" style="252" customWidth="1"/>
    <col min="4609" max="4609" width="7.453125" style="252" customWidth="1"/>
    <col min="4610" max="4610" width="8.453125" style="252" customWidth="1"/>
    <col min="4611" max="4611" width="5.08984375" style="252" customWidth="1"/>
    <col min="4612" max="4612" width="5.453125" style="252" customWidth="1"/>
    <col min="4613" max="4613" width="5" style="252" customWidth="1"/>
    <col min="4614" max="4614" width="4.453125" style="252" customWidth="1"/>
    <col min="4615" max="4856" width="9.453125" style="252"/>
    <col min="4857" max="4857" width="6.453125" style="252" customWidth="1"/>
    <col min="4858" max="4858" width="29" style="252" customWidth="1"/>
    <col min="4859" max="4859" width="8.453125" style="252" customWidth="1"/>
    <col min="4860" max="4860" width="6.453125" style="252" customWidth="1"/>
    <col min="4861" max="4861" width="12.453125" style="252" customWidth="1"/>
    <col min="4862" max="4862" width="11.453125" style="252" customWidth="1"/>
    <col min="4863" max="4863" width="6.08984375" style="252" customWidth="1"/>
    <col min="4864" max="4864" width="10.453125" style="252" customWidth="1"/>
    <col min="4865" max="4865" width="7.453125" style="252" customWidth="1"/>
    <col min="4866" max="4866" width="8.453125" style="252" customWidth="1"/>
    <col min="4867" max="4867" width="5.08984375" style="252" customWidth="1"/>
    <col min="4868" max="4868" width="5.453125" style="252" customWidth="1"/>
    <col min="4869" max="4869" width="5" style="252" customWidth="1"/>
    <col min="4870" max="4870" width="4.453125" style="252" customWidth="1"/>
    <col min="4871" max="5112" width="9.453125" style="252"/>
    <col min="5113" max="5113" width="6.453125" style="252" customWidth="1"/>
    <col min="5114" max="5114" width="29" style="252" customWidth="1"/>
    <col min="5115" max="5115" width="8.453125" style="252" customWidth="1"/>
    <col min="5116" max="5116" width="6.453125" style="252" customWidth="1"/>
    <col min="5117" max="5117" width="12.453125" style="252" customWidth="1"/>
    <col min="5118" max="5118" width="11.453125" style="252" customWidth="1"/>
    <col min="5119" max="5119" width="6.08984375" style="252" customWidth="1"/>
    <col min="5120" max="5120" width="10.453125" style="252" customWidth="1"/>
    <col min="5121" max="5121" width="7.453125" style="252" customWidth="1"/>
    <col min="5122" max="5122" width="8.453125" style="252" customWidth="1"/>
    <col min="5123" max="5123" width="5.08984375" style="252" customWidth="1"/>
    <col min="5124" max="5124" width="5.453125" style="252" customWidth="1"/>
    <col min="5125" max="5125" width="5" style="252" customWidth="1"/>
    <col min="5126" max="5126" width="4.453125" style="252" customWidth="1"/>
    <col min="5127" max="5368" width="9.453125" style="252"/>
    <col min="5369" max="5369" width="6.453125" style="252" customWidth="1"/>
    <col min="5370" max="5370" width="29" style="252" customWidth="1"/>
    <col min="5371" max="5371" width="8.453125" style="252" customWidth="1"/>
    <col min="5372" max="5372" width="6.453125" style="252" customWidth="1"/>
    <col min="5373" max="5373" width="12.453125" style="252" customWidth="1"/>
    <col min="5374" max="5374" width="11.453125" style="252" customWidth="1"/>
    <col min="5375" max="5375" width="6.08984375" style="252" customWidth="1"/>
    <col min="5376" max="5376" width="10.453125" style="252" customWidth="1"/>
    <col min="5377" max="5377" width="7.453125" style="252" customWidth="1"/>
    <col min="5378" max="5378" width="8.453125" style="252" customWidth="1"/>
    <col min="5379" max="5379" width="5.08984375" style="252" customWidth="1"/>
    <col min="5380" max="5380" width="5.453125" style="252" customWidth="1"/>
    <col min="5381" max="5381" width="5" style="252" customWidth="1"/>
    <col min="5382" max="5382" width="4.453125" style="252" customWidth="1"/>
    <col min="5383" max="5624" width="9.453125" style="252"/>
    <col min="5625" max="5625" width="6.453125" style="252" customWidth="1"/>
    <col min="5626" max="5626" width="29" style="252" customWidth="1"/>
    <col min="5627" max="5627" width="8.453125" style="252" customWidth="1"/>
    <col min="5628" max="5628" width="6.453125" style="252" customWidth="1"/>
    <col min="5629" max="5629" width="12.453125" style="252" customWidth="1"/>
    <col min="5630" max="5630" width="11.453125" style="252" customWidth="1"/>
    <col min="5631" max="5631" width="6.08984375" style="252" customWidth="1"/>
    <col min="5632" max="5632" width="10.453125" style="252" customWidth="1"/>
    <col min="5633" max="5633" width="7.453125" style="252" customWidth="1"/>
    <col min="5634" max="5634" width="8.453125" style="252" customWidth="1"/>
    <col min="5635" max="5635" width="5.08984375" style="252" customWidth="1"/>
    <col min="5636" max="5636" width="5.453125" style="252" customWidth="1"/>
    <col min="5637" max="5637" width="5" style="252" customWidth="1"/>
    <col min="5638" max="5638" width="4.453125" style="252" customWidth="1"/>
    <col min="5639" max="5880" width="9.453125" style="252"/>
    <col min="5881" max="5881" width="6.453125" style="252" customWidth="1"/>
    <col min="5882" max="5882" width="29" style="252" customWidth="1"/>
    <col min="5883" max="5883" width="8.453125" style="252" customWidth="1"/>
    <col min="5884" max="5884" width="6.453125" style="252" customWidth="1"/>
    <col min="5885" max="5885" width="12.453125" style="252" customWidth="1"/>
    <col min="5886" max="5886" width="11.453125" style="252" customWidth="1"/>
    <col min="5887" max="5887" width="6.08984375" style="252" customWidth="1"/>
    <col min="5888" max="5888" width="10.453125" style="252" customWidth="1"/>
    <col min="5889" max="5889" width="7.453125" style="252" customWidth="1"/>
    <col min="5890" max="5890" width="8.453125" style="252" customWidth="1"/>
    <col min="5891" max="5891" width="5.08984375" style="252" customWidth="1"/>
    <col min="5892" max="5892" width="5.453125" style="252" customWidth="1"/>
    <col min="5893" max="5893" width="5" style="252" customWidth="1"/>
    <col min="5894" max="5894" width="4.453125" style="252" customWidth="1"/>
    <col min="5895" max="6136" width="9.453125" style="252"/>
    <col min="6137" max="6137" width="6.453125" style="252" customWidth="1"/>
    <col min="6138" max="6138" width="29" style="252" customWidth="1"/>
    <col min="6139" max="6139" width="8.453125" style="252" customWidth="1"/>
    <col min="6140" max="6140" width="6.453125" style="252" customWidth="1"/>
    <col min="6141" max="6141" width="12.453125" style="252" customWidth="1"/>
    <col min="6142" max="6142" width="11.453125" style="252" customWidth="1"/>
    <col min="6143" max="6143" width="6.08984375" style="252" customWidth="1"/>
    <col min="6144" max="6144" width="10.453125" style="252" customWidth="1"/>
    <col min="6145" max="6145" width="7.453125" style="252" customWidth="1"/>
    <col min="6146" max="6146" width="8.453125" style="252" customWidth="1"/>
    <col min="6147" max="6147" width="5.08984375" style="252" customWidth="1"/>
    <col min="6148" max="6148" width="5.453125" style="252" customWidth="1"/>
    <col min="6149" max="6149" width="5" style="252" customWidth="1"/>
    <col min="6150" max="6150" width="4.453125" style="252" customWidth="1"/>
    <col min="6151" max="6392" width="9.453125" style="252"/>
    <col min="6393" max="6393" width="6.453125" style="252" customWidth="1"/>
    <col min="6394" max="6394" width="29" style="252" customWidth="1"/>
    <col min="6395" max="6395" width="8.453125" style="252" customWidth="1"/>
    <col min="6396" max="6396" width="6.453125" style="252" customWidth="1"/>
    <col min="6397" max="6397" width="12.453125" style="252" customWidth="1"/>
    <col min="6398" max="6398" width="11.453125" style="252" customWidth="1"/>
    <col min="6399" max="6399" width="6.08984375" style="252" customWidth="1"/>
    <col min="6400" max="6400" width="10.453125" style="252" customWidth="1"/>
    <col min="6401" max="6401" width="7.453125" style="252" customWidth="1"/>
    <col min="6402" max="6402" width="8.453125" style="252" customWidth="1"/>
    <col min="6403" max="6403" width="5.08984375" style="252" customWidth="1"/>
    <col min="6404" max="6404" width="5.453125" style="252" customWidth="1"/>
    <col min="6405" max="6405" width="5" style="252" customWidth="1"/>
    <col min="6406" max="6406" width="4.453125" style="252" customWidth="1"/>
    <col min="6407" max="6648" width="9.453125" style="252"/>
    <col min="6649" max="6649" width="6.453125" style="252" customWidth="1"/>
    <col min="6650" max="6650" width="29" style="252" customWidth="1"/>
    <col min="6651" max="6651" width="8.453125" style="252" customWidth="1"/>
    <col min="6652" max="6652" width="6.453125" style="252" customWidth="1"/>
    <col min="6653" max="6653" width="12.453125" style="252" customWidth="1"/>
    <col min="6654" max="6654" width="11.453125" style="252" customWidth="1"/>
    <col min="6655" max="6655" width="6.08984375" style="252" customWidth="1"/>
    <col min="6656" max="6656" width="10.453125" style="252" customWidth="1"/>
    <col min="6657" max="6657" width="7.453125" style="252" customWidth="1"/>
    <col min="6658" max="6658" width="8.453125" style="252" customWidth="1"/>
    <col min="6659" max="6659" width="5.08984375" style="252" customWidth="1"/>
    <col min="6660" max="6660" width="5.453125" style="252" customWidth="1"/>
    <col min="6661" max="6661" width="5" style="252" customWidth="1"/>
    <col min="6662" max="6662" width="4.453125" style="252" customWidth="1"/>
    <col min="6663" max="6904" width="9.453125" style="252"/>
    <col min="6905" max="6905" width="6.453125" style="252" customWidth="1"/>
    <col min="6906" max="6906" width="29" style="252" customWidth="1"/>
    <col min="6907" max="6907" width="8.453125" style="252" customWidth="1"/>
    <col min="6908" max="6908" width="6.453125" style="252" customWidth="1"/>
    <col min="6909" max="6909" width="12.453125" style="252" customWidth="1"/>
    <col min="6910" max="6910" width="11.453125" style="252" customWidth="1"/>
    <col min="6911" max="6911" width="6.08984375" style="252" customWidth="1"/>
    <col min="6912" max="6912" width="10.453125" style="252" customWidth="1"/>
    <col min="6913" max="6913" width="7.453125" style="252" customWidth="1"/>
    <col min="6914" max="6914" width="8.453125" style="252" customWidth="1"/>
    <col min="6915" max="6915" width="5.08984375" style="252" customWidth="1"/>
    <col min="6916" max="6916" width="5.453125" style="252" customWidth="1"/>
    <col min="6917" max="6917" width="5" style="252" customWidth="1"/>
    <col min="6918" max="6918" width="4.453125" style="252" customWidth="1"/>
    <col min="6919" max="7160" width="9.453125" style="252"/>
    <col min="7161" max="7161" width="6.453125" style="252" customWidth="1"/>
    <col min="7162" max="7162" width="29" style="252" customWidth="1"/>
    <col min="7163" max="7163" width="8.453125" style="252" customWidth="1"/>
    <col min="7164" max="7164" width="6.453125" style="252" customWidth="1"/>
    <col min="7165" max="7165" width="12.453125" style="252" customWidth="1"/>
    <col min="7166" max="7166" width="11.453125" style="252" customWidth="1"/>
    <col min="7167" max="7167" width="6.08984375" style="252" customWidth="1"/>
    <col min="7168" max="7168" width="10.453125" style="252" customWidth="1"/>
    <col min="7169" max="7169" width="7.453125" style="252" customWidth="1"/>
    <col min="7170" max="7170" width="8.453125" style="252" customWidth="1"/>
    <col min="7171" max="7171" width="5.08984375" style="252" customWidth="1"/>
    <col min="7172" max="7172" width="5.453125" style="252" customWidth="1"/>
    <col min="7173" max="7173" width="5" style="252" customWidth="1"/>
    <col min="7174" max="7174" width="4.453125" style="252" customWidth="1"/>
    <col min="7175" max="7416" width="9.453125" style="252"/>
    <col min="7417" max="7417" width="6.453125" style="252" customWidth="1"/>
    <col min="7418" max="7418" width="29" style="252" customWidth="1"/>
    <col min="7419" max="7419" width="8.453125" style="252" customWidth="1"/>
    <col min="7420" max="7420" width="6.453125" style="252" customWidth="1"/>
    <col min="7421" max="7421" width="12.453125" style="252" customWidth="1"/>
    <col min="7422" max="7422" width="11.453125" style="252" customWidth="1"/>
    <col min="7423" max="7423" width="6.08984375" style="252" customWidth="1"/>
    <col min="7424" max="7424" width="10.453125" style="252" customWidth="1"/>
    <col min="7425" max="7425" width="7.453125" style="252" customWidth="1"/>
    <col min="7426" max="7426" width="8.453125" style="252" customWidth="1"/>
    <col min="7427" max="7427" width="5.08984375" style="252" customWidth="1"/>
    <col min="7428" max="7428" width="5.453125" style="252" customWidth="1"/>
    <col min="7429" max="7429" width="5" style="252" customWidth="1"/>
    <col min="7430" max="7430" width="4.453125" style="252" customWidth="1"/>
    <col min="7431" max="7672" width="9.453125" style="252"/>
    <col min="7673" max="7673" width="6.453125" style="252" customWidth="1"/>
    <col min="7674" max="7674" width="29" style="252" customWidth="1"/>
    <col min="7675" max="7675" width="8.453125" style="252" customWidth="1"/>
    <col min="7676" max="7676" width="6.453125" style="252" customWidth="1"/>
    <col min="7677" max="7677" width="12.453125" style="252" customWidth="1"/>
    <col min="7678" max="7678" width="11.453125" style="252" customWidth="1"/>
    <col min="7679" max="7679" width="6.08984375" style="252" customWidth="1"/>
    <col min="7680" max="7680" width="10.453125" style="252" customWidth="1"/>
    <col min="7681" max="7681" width="7.453125" style="252" customWidth="1"/>
    <col min="7682" max="7682" width="8.453125" style="252" customWidth="1"/>
    <col min="7683" max="7683" width="5.08984375" style="252" customWidth="1"/>
    <col min="7684" max="7684" width="5.453125" style="252" customWidth="1"/>
    <col min="7685" max="7685" width="5" style="252" customWidth="1"/>
    <col min="7686" max="7686" width="4.453125" style="252" customWidth="1"/>
    <col min="7687" max="7928" width="9.453125" style="252"/>
    <col min="7929" max="7929" width="6.453125" style="252" customWidth="1"/>
    <col min="7930" max="7930" width="29" style="252" customWidth="1"/>
    <col min="7931" max="7931" width="8.453125" style="252" customWidth="1"/>
    <col min="7932" max="7932" width="6.453125" style="252" customWidth="1"/>
    <col min="7933" max="7933" width="12.453125" style="252" customWidth="1"/>
    <col min="7934" max="7934" width="11.453125" style="252" customWidth="1"/>
    <col min="7935" max="7935" width="6.08984375" style="252" customWidth="1"/>
    <col min="7936" max="7936" width="10.453125" style="252" customWidth="1"/>
    <col min="7937" max="7937" width="7.453125" style="252" customWidth="1"/>
    <col min="7938" max="7938" width="8.453125" style="252" customWidth="1"/>
    <col min="7939" max="7939" width="5.08984375" style="252" customWidth="1"/>
    <col min="7940" max="7940" width="5.453125" style="252" customWidth="1"/>
    <col min="7941" max="7941" width="5" style="252" customWidth="1"/>
    <col min="7942" max="7942" width="4.453125" style="252" customWidth="1"/>
    <col min="7943" max="8184" width="9.453125" style="252"/>
    <col min="8185" max="8185" width="6.453125" style="252" customWidth="1"/>
    <col min="8186" max="8186" width="29" style="252" customWidth="1"/>
    <col min="8187" max="8187" width="8.453125" style="252" customWidth="1"/>
    <col min="8188" max="8188" width="6.453125" style="252" customWidth="1"/>
    <col min="8189" max="8189" width="12.453125" style="252" customWidth="1"/>
    <col min="8190" max="8190" width="11.453125" style="252" customWidth="1"/>
    <col min="8191" max="8191" width="6.08984375" style="252" customWidth="1"/>
    <col min="8192" max="8192" width="10.453125" style="252" customWidth="1"/>
    <col min="8193" max="8193" width="7.453125" style="252" customWidth="1"/>
    <col min="8194" max="8194" width="8.453125" style="252" customWidth="1"/>
    <col min="8195" max="8195" width="5.08984375" style="252" customWidth="1"/>
    <col min="8196" max="8196" width="5.453125" style="252" customWidth="1"/>
    <col min="8197" max="8197" width="5" style="252" customWidth="1"/>
    <col min="8198" max="8198" width="4.453125" style="252" customWidth="1"/>
    <col min="8199" max="8440" width="9.453125" style="252"/>
    <col min="8441" max="8441" width="6.453125" style="252" customWidth="1"/>
    <col min="8442" max="8442" width="29" style="252" customWidth="1"/>
    <col min="8443" max="8443" width="8.453125" style="252" customWidth="1"/>
    <col min="8444" max="8444" width="6.453125" style="252" customWidth="1"/>
    <col min="8445" max="8445" width="12.453125" style="252" customWidth="1"/>
    <col min="8446" max="8446" width="11.453125" style="252" customWidth="1"/>
    <col min="8447" max="8447" width="6.08984375" style="252" customWidth="1"/>
    <col min="8448" max="8448" width="10.453125" style="252" customWidth="1"/>
    <col min="8449" max="8449" width="7.453125" style="252" customWidth="1"/>
    <col min="8450" max="8450" width="8.453125" style="252" customWidth="1"/>
    <col min="8451" max="8451" width="5.08984375" style="252" customWidth="1"/>
    <col min="8452" max="8452" width="5.453125" style="252" customWidth="1"/>
    <col min="8453" max="8453" width="5" style="252" customWidth="1"/>
    <col min="8454" max="8454" width="4.453125" style="252" customWidth="1"/>
    <col min="8455" max="8696" width="9.453125" style="252"/>
    <col min="8697" max="8697" width="6.453125" style="252" customWidth="1"/>
    <col min="8698" max="8698" width="29" style="252" customWidth="1"/>
    <col min="8699" max="8699" width="8.453125" style="252" customWidth="1"/>
    <col min="8700" max="8700" width="6.453125" style="252" customWidth="1"/>
    <col min="8701" max="8701" width="12.453125" style="252" customWidth="1"/>
    <col min="8702" max="8702" width="11.453125" style="252" customWidth="1"/>
    <col min="8703" max="8703" width="6.08984375" style="252" customWidth="1"/>
    <col min="8704" max="8704" width="10.453125" style="252" customWidth="1"/>
    <col min="8705" max="8705" width="7.453125" style="252" customWidth="1"/>
    <col min="8706" max="8706" width="8.453125" style="252" customWidth="1"/>
    <col min="8707" max="8707" width="5.08984375" style="252" customWidth="1"/>
    <col min="8708" max="8708" width="5.453125" style="252" customWidth="1"/>
    <col min="8709" max="8709" width="5" style="252" customWidth="1"/>
    <col min="8710" max="8710" width="4.453125" style="252" customWidth="1"/>
    <col min="8711" max="8952" width="9.453125" style="252"/>
    <col min="8953" max="8953" width="6.453125" style="252" customWidth="1"/>
    <col min="8954" max="8954" width="29" style="252" customWidth="1"/>
    <col min="8955" max="8955" width="8.453125" style="252" customWidth="1"/>
    <col min="8956" max="8956" width="6.453125" style="252" customWidth="1"/>
    <col min="8957" max="8957" width="12.453125" style="252" customWidth="1"/>
    <col min="8958" max="8958" width="11.453125" style="252" customWidth="1"/>
    <col min="8959" max="8959" width="6.08984375" style="252" customWidth="1"/>
    <col min="8960" max="8960" width="10.453125" style="252" customWidth="1"/>
    <col min="8961" max="8961" width="7.453125" style="252" customWidth="1"/>
    <col min="8962" max="8962" width="8.453125" style="252" customWidth="1"/>
    <col min="8963" max="8963" width="5.08984375" style="252" customWidth="1"/>
    <col min="8964" max="8964" width="5.453125" style="252" customWidth="1"/>
    <col min="8965" max="8965" width="5" style="252" customWidth="1"/>
    <col min="8966" max="8966" width="4.453125" style="252" customWidth="1"/>
    <col min="8967" max="9208" width="9.453125" style="252"/>
    <col min="9209" max="9209" width="6.453125" style="252" customWidth="1"/>
    <col min="9210" max="9210" width="29" style="252" customWidth="1"/>
    <col min="9211" max="9211" width="8.453125" style="252" customWidth="1"/>
    <col min="9212" max="9212" width="6.453125" style="252" customWidth="1"/>
    <col min="9213" max="9213" width="12.453125" style="252" customWidth="1"/>
    <col min="9214" max="9214" width="11.453125" style="252" customWidth="1"/>
    <col min="9215" max="9215" width="6.08984375" style="252" customWidth="1"/>
    <col min="9216" max="9216" width="10.453125" style="252" customWidth="1"/>
    <col min="9217" max="9217" width="7.453125" style="252" customWidth="1"/>
    <col min="9218" max="9218" width="8.453125" style="252" customWidth="1"/>
    <col min="9219" max="9219" width="5.08984375" style="252" customWidth="1"/>
    <col min="9220" max="9220" width="5.453125" style="252" customWidth="1"/>
    <col min="9221" max="9221" width="5" style="252" customWidth="1"/>
    <col min="9222" max="9222" width="4.453125" style="252" customWidth="1"/>
    <col min="9223" max="9464" width="9.453125" style="252"/>
    <col min="9465" max="9465" width="6.453125" style="252" customWidth="1"/>
    <col min="9466" max="9466" width="29" style="252" customWidth="1"/>
    <col min="9467" max="9467" width="8.453125" style="252" customWidth="1"/>
    <col min="9468" max="9468" width="6.453125" style="252" customWidth="1"/>
    <col min="9469" max="9469" width="12.453125" style="252" customWidth="1"/>
    <col min="9470" max="9470" width="11.453125" style="252" customWidth="1"/>
    <col min="9471" max="9471" width="6.08984375" style="252" customWidth="1"/>
    <col min="9472" max="9472" width="10.453125" style="252" customWidth="1"/>
    <col min="9473" max="9473" width="7.453125" style="252" customWidth="1"/>
    <col min="9474" max="9474" width="8.453125" style="252" customWidth="1"/>
    <col min="9475" max="9475" width="5.08984375" style="252" customWidth="1"/>
    <col min="9476" max="9476" width="5.453125" style="252" customWidth="1"/>
    <col min="9477" max="9477" width="5" style="252" customWidth="1"/>
    <col min="9478" max="9478" width="4.453125" style="252" customWidth="1"/>
    <col min="9479" max="9720" width="9.453125" style="252"/>
    <col min="9721" max="9721" width="6.453125" style="252" customWidth="1"/>
    <col min="9722" max="9722" width="29" style="252" customWidth="1"/>
    <col min="9723" max="9723" width="8.453125" style="252" customWidth="1"/>
    <col min="9724" max="9724" width="6.453125" style="252" customWidth="1"/>
    <col min="9725" max="9725" width="12.453125" style="252" customWidth="1"/>
    <col min="9726" max="9726" width="11.453125" style="252" customWidth="1"/>
    <col min="9727" max="9727" width="6.08984375" style="252" customWidth="1"/>
    <col min="9728" max="9728" width="10.453125" style="252" customWidth="1"/>
    <col min="9729" max="9729" width="7.453125" style="252" customWidth="1"/>
    <col min="9730" max="9730" width="8.453125" style="252" customWidth="1"/>
    <col min="9731" max="9731" width="5.08984375" style="252" customWidth="1"/>
    <col min="9732" max="9732" width="5.453125" style="252" customWidth="1"/>
    <col min="9733" max="9733" width="5" style="252" customWidth="1"/>
    <col min="9734" max="9734" width="4.453125" style="252" customWidth="1"/>
    <col min="9735" max="9976" width="9.453125" style="252"/>
    <col min="9977" max="9977" width="6.453125" style="252" customWidth="1"/>
    <col min="9978" max="9978" width="29" style="252" customWidth="1"/>
    <col min="9979" max="9979" width="8.453125" style="252" customWidth="1"/>
    <col min="9980" max="9980" width="6.453125" style="252" customWidth="1"/>
    <col min="9981" max="9981" width="12.453125" style="252" customWidth="1"/>
    <col min="9982" max="9982" width="11.453125" style="252" customWidth="1"/>
    <col min="9983" max="9983" width="6.08984375" style="252" customWidth="1"/>
    <col min="9984" max="9984" width="10.453125" style="252" customWidth="1"/>
    <col min="9985" max="9985" width="7.453125" style="252" customWidth="1"/>
    <col min="9986" max="9986" width="8.453125" style="252" customWidth="1"/>
    <col min="9987" max="9987" width="5.08984375" style="252" customWidth="1"/>
    <col min="9988" max="9988" width="5.453125" style="252" customWidth="1"/>
    <col min="9989" max="9989" width="5" style="252" customWidth="1"/>
    <col min="9990" max="9990" width="4.453125" style="252" customWidth="1"/>
    <col min="9991" max="10232" width="9.453125" style="252"/>
    <col min="10233" max="10233" width="6.453125" style="252" customWidth="1"/>
    <col min="10234" max="10234" width="29" style="252" customWidth="1"/>
    <col min="10235" max="10235" width="8.453125" style="252" customWidth="1"/>
    <col min="10236" max="10236" width="6.453125" style="252" customWidth="1"/>
    <col min="10237" max="10237" width="12.453125" style="252" customWidth="1"/>
    <col min="10238" max="10238" width="11.453125" style="252" customWidth="1"/>
    <col min="10239" max="10239" width="6.08984375" style="252" customWidth="1"/>
    <col min="10240" max="10240" width="10.453125" style="252" customWidth="1"/>
    <col min="10241" max="10241" width="7.453125" style="252" customWidth="1"/>
    <col min="10242" max="10242" width="8.453125" style="252" customWidth="1"/>
    <col min="10243" max="10243" width="5.08984375" style="252" customWidth="1"/>
    <col min="10244" max="10244" width="5.453125" style="252" customWidth="1"/>
    <col min="10245" max="10245" width="5" style="252" customWidth="1"/>
    <col min="10246" max="10246" width="4.453125" style="252" customWidth="1"/>
    <col min="10247" max="10488" width="9.453125" style="252"/>
    <col min="10489" max="10489" width="6.453125" style="252" customWidth="1"/>
    <col min="10490" max="10490" width="29" style="252" customWidth="1"/>
    <col min="10491" max="10491" width="8.453125" style="252" customWidth="1"/>
    <col min="10492" max="10492" width="6.453125" style="252" customWidth="1"/>
    <col min="10493" max="10493" width="12.453125" style="252" customWidth="1"/>
    <col min="10494" max="10494" width="11.453125" style="252" customWidth="1"/>
    <col min="10495" max="10495" width="6.08984375" style="252" customWidth="1"/>
    <col min="10496" max="10496" width="10.453125" style="252" customWidth="1"/>
    <col min="10497" max="10497" width="7.453125" style="252" customWidth="1"/>
    <col min="10498" max="10498" width="8.453125" style="252" customWidth="1"/>
    <col min="10499" max="10499" width="5.08984375" style="252" customWidth="1"/>
    <col min="10500" max="10500" width="5.453125" style="252" customWidth="1"/>
    <col min="10501" max="10501" width="5" style="252" customWidth="1"/>
    <col min="10502" max="10502" width="4.453125" style="252" customWidth="1"/>
    <col min="10503" max="10744" width="9.453125" style="252"/>
    <col min="10745" max="10745" width="6.453125" style="252" customWidth="1"/>
    <col min="10746" max="10746" width="29" style="252" customWidth="1"/>
    <col min="10747" max="10747" width="8.453125" style="252" customWidth="1"/>
    <col min="10748" max="10748" width="6.453125" style="252" customWidth="1"/>
    <col min="10749" max="10749" width="12.453125" style="252" customWidth="1"/>
    <col min="10750" max="10750" width="11.453125" style="252" customWidth="1"/>
    <col min="10751" max="10751" width="6.08984375" style="252" customWidth="1"/>
    <col min="10752" max="10752" width="10.453125" style="252" customWidth="1"/>
    <col min="10753" max="10753" width="7.453125" style="252" customWidth="1"/>
    <col min="10754" max="10754" width="8.453125" style="252" customWidth="1"/>
    <col min="10755" max="10755" width="5.08984375" style="252" customWidth="1"/>
    <col min="10756" max="10756" width="5.453125" style="252" customWidth="1"/>
    <col min="10757" max="10757" width="5" style="252" customWidth="1"/>
    <col min="10758" max="10758" width="4.453125" style="252" customWidth="1"/>
    <col min="10759" max="11000" width="9.453125" style="252"/>
    <col min="11001" max="11001" width="6.453125" style="252" customWidth="1"/>
    <col min="11002" max="11002" width="29" style="252" customWidth="1"/>
    <col min="11003" max="11003" width="8.453125" style="252" customWidth="1"/>
    <col min="11004" max="11004" width="6.453125" style="252" customWidth="1"/>
    <col min="11005" max="11005" width="12.453125" style="252" customWidth="1"/>
    <col min="11006" max="11006" width="11.453125" style="252" customWidth="1"/>
    <col min="11007" max="11007" width="6.08984375" style="252" customWidth="1"/>
    <col min="11008" max="11008" width="10.453125" style="252" customWidth="1"/>
    <col min="11009" max="11009" width="7.453125" style="252" customWidth="1"/>
    <col min="11010" max="11010" width="8.453125" style="252" customWidth="1"/>
    <col min="11011" max="11011" width="5.08984375" style="252" customWidth="1"/>
    <col min="11012" max="11012" width="5.453125" style="252" customWidth="1"/>
    <col min="11013" max="11013" width="5" style="252" customWidth="1"/>
    <col min="11014" max="11014" width="4.453125" style="252" customWidth="1"/>
    <col min="11015" max="11256" width="9.453125" style="252"/>
    <col min="11257" max="11257" width="6.453125" style="252" customWidth="1"/>
    <col min="11258" max="11258" width="29" style="252" customWidth="1"/>
    <col min="11259" max="11259" width="8.453125" style="252" customWidth="1"/>
    <col min="11260" max="11260" width="6.453125" style="252" customWidth="1"/>
    <col min="11261" max="11261" width="12.453125" style="252" customWidth="1"/>
    <col min="11262" max="11262" width="11.453125" style="252" customWidth="1"/>
    <col min="11263" max="11263" width="6.08984375" style="252" customWidth="1"/>
    <col min="11264" max="11264" width="10.453125" style="252" customWidth="1"/>
    <col min="11265" max="11265" width="7.453125" style="252" customWidth="1"/>
    <col min="11266" max="11266" width="8.453125" style="252" customWidth="1"/>
    <col min="11267" max="11267" width="5.08984375" style="252" customWidth="1"/>
    <col min="11268" max="11268" width="5.453125" style="252" customWidth="1"/>
    <col min="11269" max="11269" width="5" style="252" customWidth="1"/>
    <col min="11270" max="11270" width="4.453125" style="252" customWidth="1"/>
    <col min="11271" max="11512" width="9.453125" style="252"/>
    <col min="11513" max="11513" width="6.453125" style="252" customWidth="1"/>
    <col min="11514" max="11514" width="29" style="252" customWidth="1"/>
    <col min="11515" max="11515" width="8.453125" style="252" customWidth="1"/>
    <col min="11516" max="11516" width="6.453125" style="252" customWidth="1"/>
    <col min="11517" max="11517" width="12.453125" style="252" customWidth="1"/>
    <col min="11518" max="11518" width="11.453125" style="252" customWidth="1"/>
    <col min="11519" max="11519" width="6.08984375" style="252" customWidth="1"/>
    <col min="11520" max="11520" width="10.453125" style="252" customWidth="1"/>
    <col min="11521" max="11521" width="7.453125" style="252" customWidth="1"/>
    <col min="11522" max="11522" width="8.453125" style="252" customWidth="1"/>
    <col min="11523" max="11523" width="5.08984375" style="252" customWidth="1"/>
    <col min="11524" max="11524" width="5.453125" style="252" customWidth="1"/>
    <col min="11525" max="11525" width="5" style="252" customWidth="1"/>
    <col min="11526" max="11526" width="4.453125" style="252" customWidth="1"/>
    <col min="11527" max="11768" width="9.453125" style="252"/>
    <col min="11769" max="11769" width="6.453125" style="252" customWidth="1"/>
    <col min="11770" max="11770" width="29" style="252" customWidth="1"/>
    <col min="11771" max="11771" width="8.453125" style="252" customWidth="1"/>
    <col min="11772" max="11772" width="6.453125" style="252" customWidth="1"/>
    <col min="11773" max="11773" width="12.453125" style="252" customWidth="1"/>
    <col min="11774" max="11774" width="11.453125" style="252" customWidth="1"/>
    <col min="11775" max="11775" width="6.08984375" style="252" customWidth="1"/>
    <col min="11776" max="11776" width="10.453125" style="252" customWidth="1"/>
    <col min="11777" max="11777" width="7.453125" style="252" customWidth="1"/>
    <col min="11778" max="11778" width="8.453125" style="252" customWidth="1"/>
    <col min="11779" max="11779" width="5.08984375" style="252" customWidth="1"/>
    <col min="11780" max="11780" width="5.453125" style="252" customWidth="1"/>
    <col min="11781" max="11781" width="5" style="252" customWidth="1"/>
    <col min="11782" max="11782" width="4.453125" style="252" customWidth="1"/>
    <col min="11783" max="12024" width="9.453125" style="252"/>
    <col min="12025" max="12025" width="6.453125" style="252" customWidth="1"/>
    <col min="12026" max="12026" width="29" style="252" customWidth="1"/>
    <col min="12027" max="12027" width="8.453125" style="252" customWidth="1"/>
    <col min="12028" max="12028" width="6.453125" style="252" customWidth="1"/>
    <col min="12029" max="12029" width="12.453125" style="252" customWidth="1"/>
    <col min="12030" max="12030" width="11.453125" style="252" customWidth="1"/>
    <col min="12031" max="12031" width="6.08984375" style="252" customWidth="1"/>
    <col min="12032" max="12032" width="10.453125" style="252" customWidth="1"/>
    <col min="12033" max="12033" width="7.453125" style="252" customWidth="1"/>
    <col min="12034" max="12034" width="8.453125" style="252" customWidth="1"/>
    <col min="12035" max="12035" width="5.08984375" style="252" customWidth="1"/>
    <col min="12036" max="12036" width="5.453125" style="252" customWidth="1"/>
    <col min="12037" max="12037" width="5" style="252" customWidth="1"/>
    <col min="12038" max="12038" width="4.453125" style="252" customWidth="1"/>
    <col min="12039" max="12280" width="9.453125" style="252"/>
    <col min="12281" max="12281" width="6.453125" style="252" customWidth="1"/>
    <col min="12282" max="12282" width="29" style="252" customWidth="1"/>
    <col min="12283" max="12283" width="8.453125" style="252" customWidth="1"/>
    <col min="12284" max="12284" width="6.453125" style="252" customWidth="1"/>
    <col min="12285" max="12285" width="12.453125" style="252" customWidth="1"/>
    <col min="12286" max="12286" width="11.453125" style="252" customWidth="1"/>
    <col min="12287" max="12287" width="6.08984375" style="252" customWidth="1"/>
    <col min="12288" max="12288" width="10.453125" style="252" customWidth="1"/>
    <col min="12289" max="12289" width="7.453125" style="252" customWidth="1"/>
    <col min="12290" max="12290" width="8.453125" style="252" customWidth="1"/>
    <col min="12291" max="12291" width="5.08984375" style="252" customWidth="1"/>
    <col min="12292" max="12292" width="5.453125" style="252" customWidth="1"/>
    <col min="12293" max="12293" width="5" style="252" customWidth="1"/>
    <col min="12294" max="12294" width="4.453125" style="252" customWidth="1"/>
    <col min="12295" max="12536" width="9.453125" style="252"/>
    <col min="12537" max="12537" width="6.453125" style="252" customWidth="1"/>
    <col min="12538" max="12538" width="29" style="252" customWidth="1"/>
    <col min="12539" max="12539" width="8.453125" style="252" customWidth="1"/>
    <col min="12540" max="12540" width="6.453125" style="252" customWidth="1"/>
    <col min="12541" max="12541" width="12.453125" style="252" customWidth="1"/>
    <col min="12542" max="12542" width="11.453125" style="252" customWidth="1"/>
    <col min="12543" max="12543" width="6.08984375" style="252" customWidth="1"/>
    <col min="12544" max="12544" width="10.453125" style="252" customWidth="1"/>
    <col min="12545" max="12545" width="7.453125" style="252" customWidth="1"/>
    <col min="12546" max="12546" width="8.453125" style="252" customWidth="1"/>
    <col min="12547" max="12547" width="5.08984375" style="252" customWidth="1"/>
    <col min="12548" max="12548" width="5.453125" style="252" customWidth="1"/>
    <col min="12549" max="12549" width="5" style="252" customWidth="1"/>
    <col min="12550" max="12550" width="4.453125" style="252" customWidth="1"/>
    <col min="12551" max="12792" width="9.453125" style="252"/>
    <col min="12793" max="12793" width="6.453125" style="252" customWidth="1"/>
    <col min="12794" max="12794" width="29" style="252" customWidth="1"/>
    <col min="12795" max="12795" width="8.453125" style="252" customWidth="1"/>
    <col min="12796" max="12796" width="6.453125" style="252" customWidth="1"/>
    <col min="12797" max="12797" width="12.453125" style="252" customWidth="1"/>
    <col min="12798" max="12798" width="11.453125" style="252" customWidth="1"/>
    <col min="12799" max="12799" width="6.08984375" style="252" customWidth="1"/>
    <col min="12800" max="12800" width="10.453125" style="252" customWidth="1"/>
    <col min="12801" max="12801" width="7.453125" style="252" customWidth="1"/>
    <col min="12802" max="12802" width="8.453125" style="252" customWidth="1"/>
    <col min="12803" max="12803" width="5.08984375" style="252" customWidth="1"/>
    <col min="12804" max="12804" width="5.453125" style="252" customWidth="1"/>
    <col min="12805" max="12805" width="5" style="252" customWidth="1"/>
    <col min="12806" max="12806" width="4.453125" style="252" customWidth="1"/>
    <col min="12807" max="13048" width="9.453125" style="252"/>
    <col min="13049" max="13049" width="6.453125" style="252" customWidth="1"/>
    <col min="13050" max="13050" width="29" style="252" customWidth="1"/>
    <col min="13051" max="13051" width="8.453125" style="252" customWidth="1"/>
    <col min="13052" max="13052" width="6.453125" style="252" customWidth="1"/>
    <col min="13053" max="13053" width="12.453125" style="252" customWidth="1"/>
    <col min="13054" max="13054" width="11.453125" style="252" customWidth="1"/>
    <col min="13055" max="13055" width="6.08984375" style="252" customWidth="1"/>
    <col min="13056" max="13056" width="10.453125" style="252" customWidth="1"/>
    <col min="13057" max="13057" width="7.453125" style="252" customWidth="1"/>
    <col min="13058" max="13058" width="8.453125" style="252" customWidth="1"/>
    <col min="13059" max="13059" width="5.08984375" style="252" customWidth="1"/>
    <col min="13060" max="13060" width="5.453125" style="252" customWidth="1"/>
    <col min="13061" max="13061" width="5" style="252" customWidth="1"/>
    <col min="13062" max="13062" width="4.453125" style="252" customWidth="1"/>
    <col min="13063" max="13304" width="9.453125" style="252"/>
    <col min="13305" max="13305" width="6.453125" style="252" customWidth="1"/>
    <col min="13306" max="13306" width="29" style="252" customWidth="1"/>
    <col min="13307" max="13307" width="8.453125" style="252" customWidth="1"/>
    <col min="13308" max="13308" width="6.453125" style="252" customWidth="1"/>
    <col min="13309" max="13309" width="12.453125" style="252" customWidth="1"/>
    <col min="13310" max="13310" width="11.453125" style="252" customWidth="1"/>
    <col min="13311" max="13311" width="6.08984375" style="252" customWidth="1"/>
    <col min="13312" max="13312" width="10.453125" style="252" customWidth="1"/>
    <col min="13313" max="13313" width="7.453125" style="252" customWidth="1"/>
    <col min="13314" max="13314" width="8.453125" style="252" customWidth="1"/>
    <col min="13315" max="13315" width="5.08984375" style="252" customWidth="1"/>
    <col min="13316" max="13316" width="5.453125" style="252" customWidth="1"/>
    <col min="13317" max="13317" width="5" style="252" customWidth="1"/>
    <col min="13318" max="13318" width="4.453125" style="252" customWidth="1"/>
    <col min="13319" max="13560" width="9.453125" style="252"/>
    <col min="13561" max="13561" width="6.453125" style="252" customWidth="1"/>
    <col min="13562" max="13562" width="29" style="252" customWidth="1"/>
    <col min="13563" max="13563" width="8.453125" style="252" customWidth="1"/>
    <col min="13564" max="13564" width="6.453125" style="252" customWidth="1"/>
    <col min="13565" max="13565" width="12.453125" style="252" customWidth="1"/>
    <col min="13566" max="13566" width="11.453125" style="252" customWidth="1"/>
    <col min="13567" max="13567" width="6.08984375" style="252" customWidth="1"/>
    <col min="13568" max="13568" width="10.453125" style="252" customWidth="1"/>
    <col min="13569" max="13569" width="7.453125" style="252" customWidth="1"/>
    <col min="13570" max="13570" width="8.453125" style="252" customWidth="1"/>
    <col min="13571" max="13571" width="5.08984375" style="252" customWidth="1"/>
    <col min="13572" max="13572" width="5.453125" style="252" customWidth="1"/>
    <col min="13573" max="13573" width="5" style="252" customWidth="1"/>
    <col min="13574" max="13574" width="4.453125" style="252" customWidth="1"/>
    <col min="13575" max="13816" width="9.453125" style="252"/>
    <col min="13817" max="13817" width="6.453125" style="252" customWidth="1"/>
    <col min="13818" max="13818" width="29" style="252" customWidth="1"/>
    <col min="13819" max="13819" width="8.453125" style="252" customWidth="1"/>
    <col min="13820" max="13820" width="6.453125" style="252" customWidth="1"/>
    <col min="13821" max="13821" width="12.453125" style="252" customWidth="1"/>
    <col min="13822" max="13822" width="11.453125" style="252" customWidth="1"/>
    <col min="13823" max="13823" width="6.08984375" style="252" customWidth="1"/>
    <col min="13824" max="13824" width="10.453125" style="252" customWidth="1"/>
    <col min="13825" max="13825" width="7.453125" style="252" customWidth="1"/>
    <col min="13826" max="13826" width="8.453125" style="252" customWidth="1"/>
    <col min="13827" max="13827" width="5.08984375" style="252" customWidth="1"/>
    <col min="13828" max="13828" width="5.453125" style="252" customWidth="1"/>
    <col min="13829" max="13829" width="5" style="252" customWidth="1"/>
    <col min="13830" max="13830" width="4.453125" style="252" customWidth="1"/>
    <col min="13831" max="14072" width="9.453125" style="252"/>
    <col min="14073" max="14073" width="6.453125" style="252" customWidth="1"/>
    <col min="14074" max="14074" width="29" style="252" customWidth="1"/>
    <col min="14075" max="14075" width="8.453125" style="252" customWidth="1"/>
    <col min="14076" max="14076" width="6.453125" style="252" customWidth="1"/>
    <col min="14077" max="14077" width="12.453125" style="252" customWidth="1"/>
    <col min="14078" max="14078" width="11.453125" style="252" customWidth="1"/>
    <col min="14079" max="14079" width="6.08984375" style="252" customWidth="1"/>
    <col min="14080" max="14080" width="10.453125" style="252" customWidth="1"/>
    <col min="14081" max="14081" width="7.453125" style="252" customWidth="1"/>
    <col min="14082" max="14082" width="8.453125" style="252" customWidth="1"/>
    <col min="14083" max="14083" width="5.08984375" style="252" customWidth="1"/>
    <col min="14084" max="14084" width="5.453125" style="252" customWidth="1"/>
    <col min="14085" max="14085" width="5" style="252" customWidth="1"/>
    <col min="14086" max="14086" width="4.453125" style="252" customWidth="1"/>
    <col min="14087" max="14328" width="9.453125" style="252"/>
    <col min="14329" max="14329" width="6.453125" style="252" customWidth="1"/>
    <col min="14330" max="14330" width="29" style="252" customWidth="1"/>
    <col min="14331" max="14331" width="8.453125" style="252" customWidth="1"/>
    <col min="14332" max="14332" width="6.453125" style="252" customWidth="1"/>
    <col min="14333" max="14333" width="12.453125" style="252" customWidth="1"/>
    <col min="14334" max="14334" width="11.453125" style="252" customWidth="1"/>
    <col min="14335" max="14335" width="6.08984375" style="252" customWidth="1"/>
    <col min="14336" max="14336" width="10.453125" style="252" customWidth="1"/>
    <col min="14337" max="14337" width="7.453125" style="252" customWidth="1"/>
    <col min="14338" max="14338" width="8.453125" style="252" customWidth="1"/>
    <col min="14339" max="14339" width="5.08984375" style="252" customWidth="1"/>
    <col min="14340" max="14340" width="5.453125" style="252" customWidth="1"/>
    <col min="14341" max="14341" width="5" style="252" customWidth="1"/>
    <col min="14342" max="14342" width="4.453125" style="252" customWidth="1"/>
    <col min="14343" max="14584" width="9.453125" style="252"/>
    <col min="14585" max="14585" width="6.453125" style="252" customWidth="1"/>
    <col min="14586" max="14586" width="29" style="252" customWidth="1"/>
    <col min="14587" max="14587" width="8.453125" style="252" customWidth="1"/>
    <col min="14588" max="14588" width="6.453125" style="252" customWidth="1"/>
    <col min="14589" max="14589" width="12.453125" style="252" customWidth="1"/>
    <col min="14590" max="14590" width="11.453125" style="252" customWidth="1"/>
    <col min="14591" max="14591" width="6.08984375" style="252" customWidth="1"/>
    <col min="14592" max="14592" width="10.453125" style="252" customWidth="1"/>
    <col min="14593" max="14593" width="7.453125" style="252" customWidth="1"/>
    <col min="14594" max="14594" width="8.453125" style="252" customWidth="1"/>
    <col min="14595" max="14595" width="5.08984375" style="252" customWidth="1"/>
    <col min="14596" max="14596" width="5.453125" style="252" customWidth="1"/>
    <col min="14597" max="14597" width="5" style="252" customWidth="1"/>
    <col min="14598" max="14598" width="4.453125" style="252" customWidth="1"/>
    <col min="14599" max="14840" width="9.453125" style="252"/>
    <col min="14841" max="14841" width="6.453125" style="252" customWidth="1"/>
    <col min="14842" max="14842" width="29" style="252" customWidth="1"/>
    <col min="14843" max="14843" width="8.453125" style="252" customWidth="1"/>
    <col min="14844" max="14844" width="6.453125" style="252" customWidth="1"/>
    <col min="14845" max="14845" width="12.453125" style="252" customWidth="1"/>
    <col min="14846" max="14846" width="11.453125" style="252" customWidth="1"/>
    <col min="14847" max="14847" width="6.08984375" style="252" customWidth="1"/>
    <col min="14848" max="14848" width="10.453125" style="252" customWidth="1"/>
    <col min="14849" max="14849" width="7.453125" style="252" customWidth="1"/>
    <col min="14850" max="14850" width="8.453125" style="252" customWidth="1"/>
    <col min="14851" max="14851" width="5.08984375" style="252" customWidth="1"/>
    <col min="14852" max="14852" width="5.453125" style="252" customWidth="1"/>
    <col min="14853" max="14853" width="5" style="252" customWidth="1"/>
    <col min="14854" max="14854" width="4.453125" style="252" customWidth="1"/>
    <col min="14855" max="15096" width="9.453125" style="252"/>
    <col min="15097" max="15097" width="6.453125" style="252" customWidth="1"/>
    <col min="15098" max="15098" width="29" style="252" customWidth="1"/>
    <col min="15099" max="15099" width="8.453125" style="252" customWidth="1"/>
    <col min="15100" max="15100" width="6.453125" style="252" customWidth="1"/>
    <col min="15101" max="15101" width="12.453125" style="252" customWidth="1"/>
    <col min="15102" max="15102" width="11.453125" style="252" customWidth="1"/>
    <col min="15103" max="15103" width="6.08984375" style="252" customWidth="1"/>
    <col min="15104" max="15104" width="10.453125" style="252" customWidth="1"/>
    <col min="15105" max="15105" width="7.453125" style="252" customWidth="1"/>
    <col min="15106" max="15106" width="8.453125" style="252" customWidth="1"/>
    <col min="15107" max="15107" width="5.08984375" style="252" customWidth="1"/>
    <col min="15108" max="15108" width="5.453125" style="252" customWidth="1"/>
    <col min="15109" max="15109" width="5" style="252" customWidth="1"/>
    <col min="15110" max="15110" width="4.453125" style="252" customWidth="1"/>
    <col min="15111" max="15352" width="9.453125" style="252"/>
    <col min="15353" max="15353" width="6.453125" style="252" customWidth="1"/>
    <col min="15354" max="15354" width="29" style="252" customWidth="1"/>
    <col min="15355" max="15355" width="8.453125" style="252" customWidth="1"/>
    <col min="15356" max="15356" width="6.453125" style="252" customWidth="1"/>
    <col min="15357" max="15357" width="12.453125" style="252" customWidth="1"/>
    <col min="15358" max="15358" width="11.453125" style="252" customWidth="1"/>
    <col min="15359" max="15359" width="6.08984375" style="252" customWidth="1"/>
    <col min="15360" max="15360" width="10.453125" style="252" customWidth="1"/>
    <col min="15361" max="15361" width="7.453125" style="252" customWidth="1"/>
    <col min="15362" max="15362" width="8.453125" style="252" customWidth="1"/>
    <col min="15363" max="15363" width="5.08984375" style="252" customWidth="1"/>
    <col min="15364" max="15364" width="5.453125" style="252" customWidth="1"/>
    <col min="15365" max="15365" width="5" style="252" customWidth="1"/>
    <col min="15366" max="15366" width="4.453125" style="252" customWidth="1"/>
    <col min="15367" max="15608" width="9.453125" style="252"/>
    <col min="15609" max="15609" width="6.453125" style="252" customWidth="1"/>
    <col min="15610" max="15610" width="29" style="252" customWidth="1"/>
    <col min="15611" max="15611" width="8.453125" style="252" customWidth="1"/>
    <col min="15612" max="15612" width="6.453125" style="252" customWidth="1"/>
    <col min="15613" max="15613" width="12.453125" style="252" customWidth="1"/>
    <col min="15614" max="15614" width="11.453125" style="252" customWidth="1"/>
    <col min="15615" max="15615" width="6.08984375" style="252" customWidth="1"/>
    <col min="15616" max="15616" width="10.453125" style="252" customWidth="1"/>
    <col min="15617" max="15617" width="7.453125" style="252" customWidth="1"/>
    <col min="15618" max="15618" width="8.453125" style="252" customWidth="1"/>
    <col min="15619" max="15619" width="5.08984375" style="252" customWidth="1"/>
    <col min="15620" max="15620" width="5.453125" style="252" customWidth="1"/>
    <col min="15621" max="15621" width="5" style="252" customWidth="1"/>
    <col min="15622" max="15622" width="4.453125" style="252" customWidth="1"/>
    <col min="15623" max="15864" width="9.453125" style="252"/>
    <col min="15865" max="15865" width="6.453125" style="252" customWidth="1"/>
    <col min="15866" max="15866" width="29" style="252" customWidth="1"/>
    <col min="15867" max="15867" width="8.453125" style="252" customWidth="1"/>
    <col min="15868" max="15868" width="6.453125" style="252" customWidth="1"/>
    <col min="15869" max="15869" width="12.453125" style="252" customWidth="1"/>
    <col min="15870" max="15870" width="11.453125" style="252" customWidth="1"/>
    <col min="15871" max="15871" width="6.08984375" style="252" customWidth="1"/>
    <col min="15872" max="15872" width="10.453125" style="252" customWidth="1"/>
    <col min="15873" max="15873" width="7.453125" style="252" customWidth="1"/>
    <col min="15874" max="15874" width="8.453125" style="252" customWidth="1"/>
    <col min="15875" max="15875" width="5.08984375" style="252" customWidth="1"/>
    <col min="15876" max="15876" width="5.453125" style="252" customWidth="1"/>
    <col min="15877" max="15877" width="5" style="252" customWidth="1"/>
    <col min="15878" max="15878" width="4.453125" style="252" customWidth="1"/>
    <col min="15879" max="16120" width="9.453125" style="252"/>
    <col min="16121" max="16121" width="6.453125" style="252" customWidth="1"/>
    <col min="16122" max="16122" width="29" style="252" customWidth="1"/>
    <col min="16123" max="16123" width="8.453125" style="252" customWidth="1"/>
    <col min="16124" max="16124" width="6.453125" style="252" customWidth="1"/>
    <col min="16125" max="16125" width="12.453125" style="252" customWidth="1"/>
    <col min="16126" max="16126" width="11.453125" style="252" customWidth="1"/>
    <col min="16127" max="16127" width="6.08984375" style="252" customWidth="1"/>
    <col min="16128" max="16128" width="10.453125" style="252" customWidth="1"/>
    <col min="16129" max="16129" width="7.453125" style="252" customWidth="1"/>
    <col min="16130" max="16130" width="8.453125" style="252" customWidth="1"/>
    <col min="16131" max="16131" width="5.08984375" style="252" customWidth="1"/>
    <col min="16132" max="16132" width="5.453125" style="252" customWidth="1"/>
    <col min="16133" max="16133" width="5" style="252" customWidth="1"/>
    <col min="16134" max="16134" width="4.453125" style="252" customWidth="1"/>
    <col min="16135" max="16384" width="9.453125" style="252"/>
  </cols>
  <sheetData>
    <row r="1" spans="1:10" ht="20" customHeight="1">
      <c r="A1" s="484" t="s">
        <v>975</v>
      </c>
      <c r="B1" s="485"/>
      <c r="C1" s="485"/>
      <c r="D1" s="485"/>
      <c r="E1" s="485"/>
      <c r="F1" s="485"/>
      <c r="G1" s="485"/>
      <c r="H1" s="485"/>
      <c r="I1" s="485"/>
      <c r="J1" s="485"/>
    </row>
    <row r="2" spans="1:10" ht="18.75" customHeight="1">
      <c r="A2" s="484" t="s">
        <v>976</v>
      </c>
      <c r="B2" s="485"/>
      <c r="C2" s="485"/>
      <c r="D2" s="485"/>
      <c r="E2" s="485"/>
      <c r="F2" s="485"/>
      <c r="G2" s="485"/>
      <c r="H2" s="485"/>
      <c r="I2" s="485"/>
      <c r="J2" s="485"/>
    </row>
    <row r="3" spans="1:10">
      <c r="A3" s="486"/>
      <c r="B3" s="486"/>
      <c r="C3" s="486"/>
      <c r="D3" s="486"/>
      <c r="E3" s="486"/>
      <c r="F3" s="486"/>
      <c r="G3" s="486"/>
      <c r="H3" s="486"/>
      <c r="I3" s="106"/>
      <c r="J3" s="106"/>
    </row>
    <row r="4" spans="1:10" s="17" customFormat="1" ht="17.399999999999999" customHeight="1">
      <c r="A4" s="438" t="s">
        <v>395</v>
      </c>
      <c r="B4" s="487" t="s">
        <v>401</v>
      </c>
      <c r="C4" s="487"/>
      <c r="D4" s="487"/>
      <c r="E4" s="487"/>
      <c r="F4" s="487"/>
      <c r="G4" s="438" t="s">
        <v>69</v>
      </c>
      <c r="H4" s="447" t="s">
        <v>966</v>
      </c>
      <c r="I4" s="104" t="s">
        <v>167</v>
      </c>
      <c r="J4" s="104" t="s">
        <v>168</v>
      </c>
    </row>
    <row r="5" spans="1:10" ht="12.75" customHeight="1">
      <c r="A5" s="439"/>
      <c r="B5" s="488"/>
      <c r="C5" s="488"/>
      <c r="D5" s="488"/>
      <c r="E5" s="488"/>
      <c r="F5" s="488"/>
      <c r="G5" s="439"/>
      <c r="H5" s="18"/>
      <c r="I5" s="106"/>
      <c r="J5" s="106"/>
    </row>
    <row r="6" spans="1:10" ht="14">
      <c r="A6" s="253"/>
      <c r="B6" s="489" t="s">
        <v>402</v>
      </c>
      <c r="C6" s="489"/>
      <c r="D6" s="489"/>
      <c r="E6" s="489"/>
      <c r="F6" s="489"/>
      <c r="G6" s="19"/>
      <c r="H6" s="20"/>
      <c r="I6" s="106"/>
      <c r="J6" s="106"/>
    </row>
    <row r="7" spans="1:10" ht="12.75" customHeight="1">
      <c r="A7" s="439"/>
      <c r="B7" s="488"/>
      <c r="C7" s="488"/>
      <c r="D7" s="488"/>
      <c r="E7" s="488"/>
      <c r="F7" s="488"/>
      <c r="G7" s="254"/>
      <c r="H7" s="255"/>
      <c r="I7" s="106"/>
      <c r="J7" s="106"/>
    </row>
    <row r="8" spans="1:10">
      <c r="A8" s="253" t="s">
        <v>403</v>
      </c>
      <c r="B8" s="495" t="s">
        <v>404</v>
      </c>
      <c r="C8" s="495"/>
      <c r="D8" s="495"/>
      <c r="E8" s="495"/>
      <c r="F8" s="495"/>
      <c r="G8" s="254"/>
      <c r="H8" s="255"/>
      <c r="I8" s="106"/>
      <c r="J8" s="106"/>
    </row>
    <row r="9" spans="1:10" ht="12.75" customHeight="1">
      <c r="A9" s="439"/>
      <c r="B9" s="488"/>
      <c r="C9" s="488"/>
      <c r="D9" s="488"/>
      <c r="E9" s="488"/>
      <c r="F9" s="488"/>
      <c r="G9" s="254"/>
      <c r="H9" s="255"/>
      <c r="I9" s="106"/>
      <c r="J9" s="106"/>
    </row>
    <row r="10" spans="1:10" ht="173" customHeight="1">
      <c r="A10" s="21"/>
      <c r="B10" s="496" t="s">
        <v>533</v>
      </c>
      <c r="C10" s="496"/>
      <c r="D10" s="496"/>
      <c r="E10" s="496"/>
      <c r="F10" s="496"/>
      <c r="G10" s="254"/>
      <c r="H10" s="255"/>
      <c r="I10" s="106"/>
      <c r="J10" s="106"/>
    </row>
    <row r="11" spans="1:10" ht="12.75" customHeight="1">
      <c r="A11" s="439"/>
      <c r="B11" s="488"/>
      <c r="C11" s="488"/>
      <c r="D11" s="488"/>
      <c r="E11" s="488"/>
      <c r="F11" s="488"/>
      <c r="G11" s="254"/>
      <c r="H11" s="255"/>
      <c r="I11" s="106"/>
      <c r="J11" s="106"/>
    </row>
    <row r="12" spans="1:10" ht="12.75" customHeight="1">
      <c r="A12" s="22" t="s">
        <v>543</v>
      </c>
      <c r="B12" s="490" t="s">
        <v>601</v>
      </c>
      <c r="C12" s="490"/>
      <c r="D12" s="490"/>
      <c r="E12" s="490"/>
      <c r="F12" s="490"/>
      <c r="G12" s="254" t="s">
        <v>405</v>
      </c>
      <c r="H12" s="254">
        <v>40</v>
      </c>
      <c r="I12" s="106"/>
      <c r="J12" s="106"/>
    </row>
    <row r="13" spans="1:10" ht="12.75" customHeight="1">
      <c r="A13" s="22" t="s">
        <v>544</v>
      </c>
      <c r="B13" s="490" t="s">
        <v>602</v>
      </c>
      <c r="C13" s="490"/>
      <c r="D13" s="490"/>
      <c r="E13" s="490"/>
      <c r="F13" s="490"/>
      <c r="G13" s="254" t="s">
        <v>405</v>
      </c>
      <c r="H13" s="254">
        <v>100</v>
      </c>
      <c r="I13" s="106"/>
      <c r="J13" s="106"/>
    </row>
    <row r="14" spans="1:10" ht="12.75" customHeight="1">
      <c r="A14" s="22" t="s">
        <v>603</v>
      </c>
      <c r="B14" s="490" t="s">
        <v>599</v>
      </c>
      <c r="C14" s="490"/>
      <c r="D14" s="490"/>
      <c r="E14" s="490"/>
      <c r="F14" s="490"/>
      <c r="G14" s="254" t="s">
        <v>405</v>
      </c>
      <c r="H14" s="254">
        <v>80</v>
      </c>
      <c r="I14" s="106"/>
      <c r="J14" s="106"/>
    </row>
    <row r="15" spans="1:10" ht="12.75" customHeight="1">
      <c r="A15" s="22" t="s">
        <v>604</v>
      </c>
      <c r="B15" s="437" t="s">
        <v>600</v>
      </c>
      <c r="C15" s="437"/>
      <c r="D15" s="437"/>
      <c r="E15" s="437"/>
      <c r="F15" s="437"/>
      <c r="G15" s="254" t="s">
        <v>405</v>
      </c>
      <c r="H15" s="254">
        <v>30</v>
      </c>
      <c r="I15" s="106"/>
      <c r="J15" s="106"/>
    </row>
    <row r="16" spans="1:10" ht="15" customHeight="1">
      <c r="A16" s="22" t="s">
        <v>605</v>
      </c>
      <c r="B16" s="490" t="s">
        <v>537</v>
      </c>
      <c r="C16" s="490"/>
      <c r="D16" s="490"/>
      <c r="E16" s="490"/>
      <c r="F16" s="490"/>
      <c r="G16" s="254" t="s">
        <v>405</v>
      </c>
      <c r="H16" s="254">
        <v>80</v>
      </c>
      <c r="I16" s="258"/>
      <c r="J16" s="258"/>
    </row>
    <row r="17" spans="1:10" ht="15" customHeight="1">
      <c r="A17" s="22" t="s">
        <v>606</v>
      </c>
      <c r="B17" s="490" t="s">
        <v>538</v>
      </c>
      <c r="C17" s="490"/>
      <c r="D17" s="490"/>
      <c r="E17" s="490"/>
      <c r="F17" s="490"/>
      <c r="G17" s="254" t="s">
        <v>405</v>
      </c>
      <c r="H17" s="254">
        <v>45</v>
      </c>
      <c r="I17" s="258"/>
      <c r="J17" s="258"/>
    </row>
    <row r="18" spans="1:10" ht="15" customHeight="1">
      <c r="A18" s="22" t="s">
        <v>607</v>
      </c>
      <c r="B18" s="490" t="s">
        <v>608</v>
      </c>
      <c r="C18" s="490"/>
      <c r="D18" s="490"/>
      <c r="E18" s="490"/>
      <c r="F18" s="490"/>
      <c r="G18" s="254" t="s">
        <v>405</v>
      </c>
      <c r="H18" s="254">
        <v>40</v>
      </c>
      <c r="I18" s="258"/>
      <c r="J18" s="258"/>
    </row>
    <row r="19" spans="1:10" ht="12.75" customHeight="1">
      <c r="A19" s="439">
        <v>1.8</v>
      </c>
      <c r="B19" s="491" t="s">
        <v>541</v>
      </c>
      <c r="C19" s="491"/>
      <c r="D19" s="491"/>
      <c r="E19" s="491"/>
      <c r="F19" s="491"/>
      <c r="G19" s="254" t="s">
        <v>397</v>
      </c>
      <c r="H19" s="255">
        <v>1</v>
      </c>
      <c r="I19" s="106"/>
      <c r="J19" s="258"/>
    </row>
    <row r="20" spans="1:10" ht="12.75" customHeight="1">
      <c r="A20" s="439"/>
      <c r="B20" s="492"/>
      <c r="C20" s="493"/>
      <c r="D20" s="493"/>
      <c r="E20" s="493"/>
      <c r="F20" s="494"/>
      <c r="G20" s="254"/>
      <c r="H20" s="255"/>
      <c r="I20" s="106"/>
      <c r="J20" s="258"/>
    </row>
    <row r="21" spans="1:10" ht="15" customHeight="1">
      <c r="A21" s="253"/>
      <c r="B21" s="495" t="s">
        <v>406</v>
      </c>
      <c r="C21" s="495"/>
      <c r="D21" s="495"/>
      <c r="E21" s="495"/>
      <c r="F21" s="495"/>
      <c r="G21" s="254"/>
      <c r="H21" s="448"/>
      <c r="I21" s="106"/>
      <c r="J21" s="106"/>
    </row>
    <row r="22" spans="1:10" ht="12.75" customHeight="1">
      <c r="A22" s="439"/>
      <c r="B22" s="488"/>
      <c r="C22" s="488"/>
      <c r="D22" s="488"/>
      <c r="E22" s="488"/>
      <c r="F22" s="488"/>
      <c r="G22" s="254"/>
      <c r="H22" s="255"/>
      <c r="I22" s="106"/>
      <c r="J22" s="106"/>
    </row>
    <row r="23" spans="1:10" ht="48" customHeight="1">
      <c r="A23" s="256"/>
      <c r="B23" s="497" t="s">
        <v>407</v>
      </c>
      <c r="C23" s="497"/>
      <c r="D23" s="497"/>
      <c r="E23" s="497"/>
      <c r="F23" s="497"/>
      <c r="G23" s="254"/>
      <c r="H23" s="255"/>
      <c r="I23" s="106"/>
      <c r="J23" s="106"/>
    </row>
    <row r="24" spans="1:10" ht="12.75" customHeight="1">
      <c r="A24" s="439"/>
      <c r="B24" s="488"/>
      <c r="C24" s="488"/>
      <c r="D24" s="488"/>
      <c r="E24" s="488"/>
      <c r="F24" s="488"/>
      <c r="G24" s="254"/>
      <c r="H24" s="255"/>
      <c r="I24" s="106"/>
      <c r="J24" s="106"/>
    </row>
    <row r="25" spans="1:10" ht="30" customHeight="1">
      <c r="A25" s="253" t="s">
        <v>408</v>
      </c>
      <c r="B25" s="497" t="s">
        <v>409</v>
      </c>
      <c r="C25" s="497"/>
      <c r="D25" s="497"/>
      <c r="E25" s="497"/>
      <c r="F25" s="497"/>
      <c r="G25" s="254"/>
      <c r="H25" s="255"/>
      <c r="I25" s="106"/>
      <c r="J25" s="106"/>
    </row>
    <row r="26" spans="1:10" ht="12.75" customHeight="1">
      <c r="A26" s="439"/>
      <c r="B26" s="488"/>
      <c r="C26" s="488"/>
      <c r="D26" s="488"/>
      <c r="E26" s="488"/>
      <c r="F26" s="488"/>
      <c r="G26" s="254"/>
      <c r="H26" s="255"/>
      <c r="I26" s="106"/>
      <c r="J26" s="106"/>
    </row>
    <row r="27" spans="1:10" ht="15" customHeight="1">
      <c r="A27" s="256" t="s">
        <v>410</v>
      </c>
      <c r="B27" s="491" t="s">
        <v>609</v>
      </c>
      <c r="C27" s="491"/>
      <c r="D27" s="491"/>
      <c r="E27" s="491"/>
      <c r="F27" s="491"/>
      <c r="G27" s="254" t="s">
        <v>396</v>
      </c>
      <c r="H27" s="255" t="s">
        <v>214</v>
      </c>
      <c r="I27" s="258"/>
      <c r="J27" s="258"/>
    </row>
    <row r="28" spans="1:10" ht="15" customHeight="1">
      <c r="A28" s="256" t="s">
        <v>399</v>
      </c>
      <c r="B28" s="491" t="s">
        <v>545</v>
      </c>
      <c r="C28" s="491"/>
      <c r="D28" s="491"/>
      <c r="E28" s="491"/>
      <c r="F28" s="491"/>
      <c r="G28" s="254" t="s">
        <v>396</v>
      </c>
      <c r="H28" s="255" t="s">
        <v>214</v>
      </c>
      <c r="I28" s="258"/>
      <c r="J28" s="258"/>
    </row>
    <row r="29" spans="1:10" ht="15" customHeight="1">
      <c r="A29" s="256" t="s">
        <v>399</v>
      </c>
      <c r="B29" s="491" t="s">
        <v>618</v>
      </c>
      <c r="C29" s="491"/>
      <c r="D29" s="491"/>
      <c r="E29" s="491"/>
      <c r="F29" s="491"/>
      <c r="G29" s="254" t="s">
        <v>396</v>
      </c>
      <c r="H29" s="255">
        <v>2</v>
      </c>
      <c r="I29" s="258"/>
      <c r="J29" s="258"/>
    </row>
    <row r="30" spans="1:10" ht="12.75" customHeight="1">
      <c r="A30" s="439"/>
      <c r="B30" s="488"/>
      <c r="C30" s="488"/>
      <c r="D30" s="488"/>
      <c r="E30" s="488"/>
      <c r="F30" s="488"/>
      <c r="G30" s="254"/>
      <c r="H30" s="255"/>
      <c r="I30" s="106"/>
      <c r="J30" s="106"/>
    </row>
    <row r="31" spans="1:10" ht="44" customHeight="1">
      <c r="A31" s="239" t="s">
        <v>628</v>
      </c>
      <c r="B31" s="497" t="s">
        <v>536</v>
      </c>
      <c r="C31" s="497"/>
      <c r="D31" s="497"/>
      <c r="E31" s="497"/>
      <c r="F31" s="497"/>
      <c r="G31" s="240"/>
      <c r="H31" s="240"/>
      <c r="I31" s="106"/>
      <c r="J31" s="106"/>
    </row>
    <row r="32" spans="1:10" ht="12.75" customHeight="1">
      <c r="A32" s="439"/>
      <c r="B32" s="488"/>
      <c r="C32" s="488"/>
      <c r="D32" s="488"/>
      <c r="E32" s="488"/>
      <c r="F32" s="488"/>
      <c r="G32" s="254"/>
      <c r="H32" s="255"/>
      <c r="I32" s="106"/>
      <c r="J32" s="106"/>
    </row>
    <row r="33" spans="1:12" s="39" customFormat="1" ht="15" customHeight="1">
      <c r="A33" s="241" t="s">
        <v>629</v>
      </c>
      <c r="B33" s="497" t="s">
        <v>239</v>
      </c>
      <c r="C33" s="497"/>
      <c r="D33" s="497"/>
      <c r="E33" s="497"/>
      <c r="F33" s="497"/>
      <c r="G33" s="242" t="s">
        <v>41</v>
      </c>
      <c r="H33" s="242">
        <v>1</v>
      </c>
      <c r="I33" s="258"/>
      <c r="J33" s="258"/>
      <c r="L33" s="103"/>
    </row>
    <row r="34" spans="1:12" ht="12.75" customHeight="1">
      <c r="A34" s="439">
        <v>3.2</v>
      </c>
      <c r="B34" s="491" t="s">
        <v>240</v>
      </c>
      <c r="C34" s="491"/>
      <c r="D34" s="491"/>
      <c r="E34" s="491"/>
      <c r="F34" s="491"/>
      <c r="G34" s="242" t="s">
        <v>41</v>
      </c>
      <c r="H34" s="242" t="s">
        <v>214</v>
      </c>
      <c r="I34" s="258"/>
      <c r="J34" s="258"/>
    </row>
    <row r="35" spans="1:12" ht="12.75" customHeight="1">
      <c r="A35" s="439"/>
      <c r="B35" s="492"/>
      <c r="C35" s="493"/>
      <c r="D35" s="493"/>
      <c r="E35" s="493"/>
      <c r="F35" s="494"/>
      <c r="G35" s="254"/>
      <c r="H35" s="255"/>
      <c r="I35" s="106"/>
      <c r="J35" s="106"/>
    </row>
    <row r="36" spans="1:12" ht="13.25" customHeight="1">
      <c r="A36" s="256"/>
      <c r="B36" s="498" t="s">
        <v>411</v>
      </c>
      <c r="C36" s="498"/>
      <c r="D36" s="498"/>
      <c r="E36" s="498"/>
      <c r="F36" s="498"/>
      <c r="G36" s="254"/>
      <c r="H36" s="255"/>
      <c r="I36" s="106"/>
      <c r="J36" s="106"/>
    </row>
    <row r="37" spans="1:12" ht="12.75" customHeight="1">
      <c r="A37" s="439"/>
      <c r="B37" s="488"/>
      <c r="C37" s="488"/>
      <c r="D37" s="488"/>
      <c r="E37" s="488"/>
      <c r="F37" s="488"/>
      <c r="G37" s="254"/>
      <c r="H37" s="255"/>
      <c r="I37" s="106"/>
      <c r="J37" s="106"/>
    </row>
    <row r="38" spans="1:12" ht="93" customHeight="1">
      <c r="A38" s="253" t="s">
        <v>630</v>
      </c>
      <c r="B38" s="496" t="s">
        <v>412</v>
      </c>
      <c r="C38" s="496"/>
      <c r="D38" s="496"/>
      <c r="E38" s="496"/>
      <c r="F38" s="496"/>
      <c r="G38" s="254"/>
      <c r="H38" s="255"/>
      <c r="I38" s="258"/>
      <c r="J38" s="106"/>
    </row>
    <row r="39" spans="1:12" ht="12.75" customHeight="1">
      <c r="A39" s="439"/>
      <c r="B39" s="488"/>
      <c r="C39" s="488"/>
      <c r="D39" s="488"/>
      <c r="E39" s="488"/>
      <c r="F39" s="488"/>
      <c r="G39" s="254"/>
      <c r="H39" s="255"/>
      <c r="I39" s="258"/>
      <c r="J39" s="106"/>
    </row>
    <row r="40" spans="1:12" ht="17" customHeight="1">
      <c r="A40" s="439">
        <v>4.0999999999999996</v>
      </c>
      <c r="B40" s="491" t="s">
        <v>413</v>
      </c>
      <c r="C40" s="491"/>
      <c r="D40" s="491"/>
      <c r="E40" s="491"/>
      <c r="F40" s="491"/>
      <c r="G40" s="254" t="s">
        <v>398</v>
      </c>
      <c r="H40" s="254">
        <v>350</v>
      </c>
      <c r="I40" s="258"/>
      <c r="J40" s="258"/>
    </row>
    <row r="41" spans="1:12" ht="17" customHeight="1">
      <c r="A41" s="439">
        <v>4.2</v>
      </c>
      <c r="B41" s="491" t="s">
        <v>414</v>
      </c>
      <c r="C41" s="491"/>
      <c r="D41" s="491"/>
      <c r="E41" s="491"/>
      <c r="F41" s="491"/>
      <c r="G41" s="254" t="s">
        <v>398</v>
      </c>
      <c r="H41" s="254">
        <v>40</v>
      </c>
      <c r="I41" s="258"/>
      <c r="J41" s="258"/>
    </row>
    <row r="42" spans="1:12" ht="17" customHeight="1">
      <c r="A42" s="439">
        <v>4.3</v>
      </c>
      <c r="B42" s="491" t="s">
        <v>415</v>
      </c>
      <c r="C42" s="491"/>
      <c r="D42" s="491"/>
      <c r="E42" s="491"/>
      <c r="F42" s="491"/>
      <c r="G42" s="254" t="s">
        <v>398</v>
      </c>
      <c r="H42" s="254" t="s">
        <v>214</v>
      </c>
      <c r="I42" s="258"/>
      <c r="J42" s="258"/>
    </row>
    <row r="43" spans="1:12" ht="17" customHeight="1">
      <c r="A43" s="439">
        <v>4.4000000000000004</v>
      </c>
      <c r="B43" s="491" t="s">
        <v>416</v>
      </c>
      <c r="C43" s="491"/>
      <c r="D43" s="491"/>
      <c r="E43" s="491"/>
      <c r="F43" s="491"/>
      <c r="G43" s="254" t="s">
        <v>398</v>
      </c>
      <c r="H43" s="254" t="s">
        <v>214</v>
      </c>
      <c r="I43" s="258"/>
      <c r="J43" s="258"/>
    </row>
    <row r="44" spans="1:12" ht="12.75" customHeight="1">
      <c r="A44" s="439"/>
      <c r="B44" s="488"/>
      <c r="C44" s="488"/>
      <c r="D44" s="488"/>
      <c r="E44" s="488"/>
      <c r="F44" s="488"/>
      <c r="G44" s="254"/>
      <c r="H44" s="255"/>
      <c r="I44" s="258"/>
      <c r="J44" s="106"/>
    </row>
    <row r="45" spans="1:12" ht="15" customHeight="1">
      <c r="A45" s="253" t="s">
        <v>535</v>
      </c>
      <c r="B45" s="495" t="s">
        <v>418</v>
      </c>
      <c r="C45" s="491"/>
      <c r="D45" s="491"/>
      <c r="E45" s="491"/>
      <c r="F45" s="491"/>
      <c r="G45" s="254"/>
      <c r="H45" s="255"/>
      <c r="I45" s="258"/>
      <c r="J45" s="106"/>
    </row>
    <row r="46" spans="1:12" ht="12.75" customHeight="1">
      <c r="A46" s="439"/>
      <c r="B46" s="488"/>
      <c r="C46" s="488"/>
      <c r="D46" s="488"/>
      <c r="E46" s="488"/>
      <c r="F46" s="488"/>
      <c r="G46" s="254"/>
      <c r="H46" s="255"/>
      <c r="I46" s="258"/>
      <c r="J46" s="106"/>
    </row>
    <row r="47" spans="1:12" ht="29" customHeight="1">
      <c r="A47" s="256" t="s">
        <v>631</v>
      </c>
      <c r="B47" s="496" t="s">
        <v>420</v>
      </c>
      <c r="C47" s="496"/>
      <c r="D47" s="496"/>
      <c r="E47" s="496"/>
      <c r="F47" s="496"/>
      <c r="G47" s="254" t="s">
        <v>398</v>
      </c>
      <c r="H47" s="255">
        <v>8</v>
      </c>
      <c r="I47" s="258"/>
      <c r="J47" s="258"/>
    </row>
    <row r="48" spans="1:12" ht="12.75" customHeight="1">
      <c r="A48" s="439"/>
      <c r="B48" s="488"/>
      <c r="C48" s="488"/>
      <c r="D48" s="488"/>
      <c r="E48" s="488"/>
      <c r="F48" s="488"/>
      <c r="G48" s="254"/>
      <c r="H48" s="255"/>
      <c r="I48" s="258"/>
      <c r="J48" s="106"/>
    </row>
    <row r="49" spans="1:10" ht="30" customHeight="1">
      <c r="A49" s="256" t="s">
        <v>632</v>
      </c>
      <c r="B49" s="496" t="s">
        <v>422</v>
      </c>
      <c r="C49" s="496"/>
      <c r="D49" s="496"/>
      <c r="E49" s="496"/>
      <c r="F49" s="496"/>
      <c r="G49" s="254" t="s">
        <v>398</v>
      </c>
      <c r="H49" s="255">
        <v>8</v>
      </c>
      <c r="I49" s="258"/>
      <c r="J49" s="258"/>
    </row>
    <row r="50" spans="1:10" ht="12.75" customHeight="1">
      <c r="A50" s="439"/>
      <c r="B50" s="488"/>
      <c r="C50" s="488"/>
      <c r="D50" s="488"/>
      <c r="E50" s="488"/>
      <c r="F50" s="488"/>
      <c r="G50" s="254"/>
      <c r="H50" s="255"/>
      <c r="I50" s="258"/>
      <c r="J50" s="106"/>
    </row>
    <row r="51" spans="1:10" ht="12.75" customHeight="1">
      <c r="A51" s="439"/>
      <c r="B51" s="488"/>
      <c r="C51" s="488"/>
      <c r="D51" s="488"/>
      <c r="E51" s="488"/>
      <c r="F51" s="488"/>
      <c r="G51" s="254"/>
      <c r="H51" s="255"/>
      <c r="I51" s="258"/>
      <c r="J51" s="106"/>
    </row>
    <row r="52" spans="1:10" ht="15" customHeight="1">
      <c r="A52" s="253" t="s">
        <v>633</v>
      </c>
      <c r="B52" s="495" t="s">
        <v>426</v>
      </c>
      <c r="C52" s="491"/>
      <c r="D52" s="491"/>
      <c r="E52" s="491"/>
      <c r="F52" s="491"/>
      <c r="G52" s="254"/>
      <c r="H52" s="255"/>
      <c r="I52" s="258"/>
      <c r="J52" s="106"/>
    </row>
    <row r="53" spans="1:10" ht="12.75" customHeight="1">
      <c r="A53" s="439"/>
      <c r="B53" s="488"/>
      <c r="C53" s="488"/>
      <c r="D53" s="488"/>
      <c r="E53" s="488"/>
      <c r="F53" s="488"/>
      <c r="G53" s="254"/>
      <c r="H53" s="255"/>
      <c r="I53" s="258"/>
      <c r="J53" s="106"/>
    </row>
    <row r="54" spans="1:10" ht="30" customHeight="1">
      <c r="A54" s="256" t="s">
        <v>634</v>
      </c>
      <c r="B54" s="497" t="s">
        <v>428</v>
      </c>
      <c r="C54" s="497"/>
      <c r="D54" s="497"/>
      <c r="E54" s="497"/>
      <c r="F54" s="497"/>
      <c r="G54" s="254" t="s">
        <v>398</v>
      </c>
      <c r="H54" s="255">
        <v>4</v>
      </c>
      <c r="I54" s="258"/>
      <c r="J54" s="258"/>
    </row>
    <row r="55" spans="1:10" ht="12.75" customHeight="1">
      <c r="A55" s="439"/>
      <c r="B55" s="488"/>
      <c r="C55" s="488"/>
      <c r="D55" s="488"/>
      <c r="E55" s="488"/>
      <c r="F55" s="488"/>
      <c r="G55" s="254"/>
      <c r="H55" s="255"/>
      <c r="I55" s="258"/>
      <c r="J55" s="106"/>
    </row>
    <row r="56" spans="1:10" ht="29.5" customHeight="1">
      <c r="A56" s="256" t="s">
        <v>635</v>
      </c>
      <c r="B56" s="496" t="s">
        <v>429</v>
      </c>
      <c r="C56" s="496"/>
      <c r="D56" s="496"/>
      <c r="E56" s="496"/>
      <c r="F56" s="496"/>
      <c r="G56" s="254" t="s">
        <v>398</v>
      </c>
      <c r="H56" s="254">
        <v>4</v>
      </c>
      <c r="I56" s="258"/>
      <c r="J56" s="258"/>
    </row>
    <row r="57" spans="1:10" ht="12.75" customHeight="1">
      <c r="A57" s="439"/>
      <c r="B57" s="488"/>
      <c r="C57" s="488"/>
      <c r="D57" s="488"/>
      <c r="E57" s="488"/>
      <c r="F57" s="488"/>
      <c r="G57" s="254"/>
      <c r="H57" s="255"/>
      <c r="I57" s="258"/>
      <c r="J57" s="106"/>
    </row>
    <row r="58" spans="1:10" ht="15" customHeight="1">
      <c r="A58" s="253" t="s">
        <v>636</v>
      </c>
      <c r="B58" s="495" t="s">
        <v>431</v>
      </c>
      <c r="C58" s="491"/>
      <c r="D58" s="491"/>
      <c r="E58" s="491"/>
      <c r="F58" s="491"/>
      <c r="G58" s="254"/>
      <c r="H58" s="255"/>
      <c r="I58" s="258"/>
      <c r="J58" s="106"/>
    </row>
    <row r="59" spans="1:10" ht="12.75" customHeight="1">
      <c r="A59" s="439"/>
      <c r="B59" s="488"/>
      <c r="C59" s="488"/>
      <c r="D59" s="488"/>
      <c r="E59" s="488"/>
      <c r="F59" s="488"/>
      <c r="G59" s="254"/>
      <c r="H59" s="255"/>
      <c r="I59" s="258"/>
      <c r="J59" s="106"/>
    </row>
    <row r="60" spans="1:10" ht="68" customHeight="1">
      <c r="A60" s="256"/>
      <c r="B60" s="496" t="s">
        <v>432</v>
      </c>
      <c r="C60" s="496"/>
      <c r="D60" s="496"/>
      <c r="E60" s="496"/>
      <c r="F60" s="496"/>
      <c r="G60" s="24"/>
      <c r="H60" s="255"/>
      <c r="I60" s="258"/>
      <c r="J60" s="106"/>
    </row>
    <row r="61" spans="1:10" ht="12.75" customHeight="1">
      <c r="A61" s="439"/>
      <c r="B61" s="488"/>
      <c r="C61" s="488"/>
      <c r="D61" s="488"/>
      <c r="E61" s="488"/>
      <c r="F61" s="488"/>
      <c r="G61" s="254"/>
      <c r="H61" s="255"/>
      <c r="I61" s="258"/>
      <c r="J61" s="106"/>
    </row>
    <row r="62" spans="1:10" ht="15" customHeight="1">
      <c r="A62" s="256" t="s">
        <v>637</v>
      </c>
      <c r="B62" s="491" t="s">
        <v>434</v>
      </c>
      <c r="C62" s="491"/>
      <c r="D62" s="491"/>
      <c r="E62" s="491"/>
      <c r="F62" s="491"/>
      <c r="G62" s="254" t="s">
        <v>398</v>
      </c>
      <c r="H62" s="255">
        <v>10</v>
      </c>
      <c r="I62" s="258"/>
      <c r="J62" s="258"/>
    </row>
    <row r="63" spans="1:10" ht="15" customHeight="1">
      <c r="A63" s="256" t="s">
        <v>638</v>
      </c>
      <c r="B63" s="491" t="s">
        <v>436</v>
      </c>
      <c r="C63" s="491"/>
      <c r="D63" s="491"/>
      <c r="E63" s="491"/>
      <c r="F63" s="491"/>
      <c r="G63" s="254" t="s">
        <v>152</v>
      </c>
      <c r="H63" s="255">
        <v>20</v>
      </c>
      <c r="I63" s="258"/>
      <c r="J63" s="258"/>
    </row>
    <row r="64" spans="1:10" ht="12.75" customHeight="1">
      <c r="A64" s="439"/>
      <c r="B64" s="488"/>
      <c r="C64" s="488"/>
      <c r="D64" s="488"/>
      <c r="E64" s="488"/>
      <c r="F64" s="488"/>
      <c r="G64" s="254"/>
      <c r="H64" s="255"/>
      <c r="I64" s="258"/>
      <c r="J64" s="106"/>
    </row>
    <row r="65" spans="1:10" ht="15" customHeight="1">
      <c r="A65" s="23" t="s">
        <v>639</v>
      </c>
      <c r="B65" s="499" t="s">
        <v>438</v>
      </c>
      <c r="C65" s="490"/>
      <c r="D65" s="490"/>
      <c r="E65" s="490"/>
      <c r="F65" s="490"/>
      <c r="G65" s="254"/>
      <c r="H65" s="255"/>
      <c r="I65" s="258"/>
      <c r="J65" s="106"/>
    </row>
    <row r="66" spans="1:10" ht="12.75" customHeight="1">
      <c r="A66" s="439"/>
      <c r="B66" s="488"/>
      <c r="C66" s="488"/>
      <c r="D66" s="488"/>
      <c r="E66" s="488"/>
      <c r="F66" s="488"/>
      <c r="G66" s="254"/>
      <c r="H66" s="255"/>
      <c r="I66" s="258"/>
      <c r="J66" s="106"/>
    </row>
    <row r="67" spans="1:10" ht="71" customHeight="1">
      <c r="A67" s="253"/>
      <c r="B67" s="496" t="s">
        <v>439</v>
      </c>
      <c r="C67" s="496"/>
      <c r="D67" s="496"/>
      <c r="E67" s="496"/>
      <c r="F67" s="496"/>
      <c r="G67" s="254"/>
      <c r="H67" s="255"/>
      <c r="I67" s="258"/>
      <c r="J67" s="106"/>
    </row>
    <row r="68" spans="1:10" ht="12.75" customHeight="1">
      <c r="A68" s="439"/>
      <c r="B68" s="488"/>
      <c r="C68" s="488"/>
      <c r="D68" s="488"/>
      <c r="E68" s="488"/>
      <c r="F68" s="488"/>
      <c r="G68" s="254"/>
      <c r="H68" s="255"/>
      <c r="I68" s="258"/>
      <c r="J68" s="106"/>
    </row>
    <row r="69" spans="1:10" ht="16.5" customHeight="1">
      <c r="A69" s="256" t="s">
        <v>640</v>
      </c>
      <c r="B69" s="490" t="s">
        <v>441</v>
      </c>
      <c r="C69" s="490"/>
      <c r="D69" s="490"/>
      <c r="E69" s="490"/>
      <c r="F69" s="490"/>
      <c r="G69" s="254" t="s">
        <v>398</v>
      </c>
      <c r="H69" s="255">
        <v>350</v>
      </c>
      <c r="I69" s="258"/>
      <c r="J69" s="258"/>
    </row>
    <row r="70" spans="1:10" ht="16.5" customHeight="1">
      <c r="A70" s="256" t="s">
        <v>641</v>
      </c>
      <c r="B70" s="490" t="s">
        <v>443</v>
      </c>
      <c r="C70" s="490"/>
      <c r="D70" s="490"/>
      <c r="E70" s="490"/>
      <c r="F70" s="490"/>
      <c r="G70" s="254" t="s">
        <v>398</v>
      </c>
      <c r="H70" s="255" t="s">
        <v>214</v>
      </c>
      <c r="I70" s="258"/>
      <c r="J70" s="258"/>
    </row>
    <row r="71" spans="1:10" ht="12.75" customHeight="1">
      <c r="A71" s="439"/>
      <c r="B71" s="488"/>
      <c r="C71" s="488"/>
      <c r="D71" s="488"/>
      <c r="E71" s="488"/>
      <c r="F71" s="488"/>
      <c r="G71" s="254"/>
      <c r="H71" s="255"/>
      <c r="I71" s="258"/>
      <c r="J71" s="106"/>
    </row>
    <row r="72" spans="1:10" ht="80" customHeight="1">
      <c r="A72" s="253" t="s">
        <v>642</v>
      </c>
      <c r="B72" s="496" t="s">
        <v>445</v>
      </c>
      <c r="C72" s="496"/>
      <c r="D72" s="496"/>
      <c r="E72" s="496"/>
      <c r="F72" s="496"/>
      <c r="G72" s="254"/>
      <c r="H72" s="255"/>
      <c r="I72" s="258"/>
      <c r="J72" s="106"/>
    </row>
    <row r="73" spans="1:10" ht="12.75" customHeight="1">
      <c r="A73" s="439"/>
      <c r="B73" s="488"/>
      <c r="C73" s="488"/>
      <c r="D73" s="488"/>
      <c r="E73" s="488"/>
      <c r="F73" s="488"/>
      <c r="G73" s="254"/>
      <c r="H73" s="255"/>
      <c r="I73" s="258"/>
      <c r="J73" s="106"/>
    </row>
    <row r="74" spans="1:10">
      <c r="A74" s="256" t="s">
        <v>643</v>
      </c>
      <c r="B74" s="491" t="s">
        <v>446</v>
      </c>
      <c r="C74" s="491"/>
      <c r="D74" s="491"/>
      <c r="E74" s="491"/>
      <c r="F74" s="491"/>
      <c r="G74" s="254" t="s">
        <v>398</v>
      </c>
      <c r="H74" s="255">
        <v>40</v>
      </c>
      <c r="I74" s="258"/>
      <c r="J74" s="258"/>
    </row>
    <row r="75" spans="1:10" ht="15.75" customHeight="1">
      <c r="A75" s="256" t="s">
        <v>644</v>
      </c>
      <c r="B75" s="491" t="s">
        <v>447</v>
      </c>
      <c r="C75" s="491"/>
      <c r="D75" s="491"/>
      <c r="E75" s="491"/>
      <c r="F75" s="491"/>
      <c r="G75" s="254" t="s">
        <v>398</v>
      </c>
      <c r="H75" s="255" t="s">
        <v>214</v>
      </c>
      <c r="I75" s="258"/>
      <c r="J75" s="258"/>
    </row>
    <row r="76" spans="1:10" ht="12.75" customHeight="1">
      <c r="A76" s="439"/>
      <c r="B76" s="488"/>
      <c r="C76" s="488"/>
      <c r="D76" s="488"/>
      <c r="E76" s="488"/>
      <c r="F76" s="488"/>
      <c r="G76" s="254"/>
      <c r="H76" s="255"/>
      <c r="I76" s="258"/>
      <c r="J76" s="106"/>
    </row>
    <row r="77" spans="1:10">
      <c r="A77" s="25">
        <v>10</v>
      </c>
      <c r="B77" s="495" t="s">
        <v>967</v>
      </c>
      <c r="C77" s="491"/>
      <c r="D77" s="491"/>
      <c r="E77" s="491"/>
      <c r="F77" s="491"/>
      <c r="G77" s="254"/>
      <c r="H77" s="255"/>
      <c r="I77" s="258"/>
      <c r="J77" s="106"/>
    </row>
    <row r="78" spans="1:10" ht="12.75" customHeight="1">
      <c r="A78" s="439"/>
      <c r="B78" s="488"/>
      <c r="C78" s="488"/>
      <c r="D78" s="488"/>
      <c r="E78" s="488"/>
      <c r="F78" s="488"/>
      <c r="G78" s="254"/>
      <c r="H78" s="255"/>
      <c r="I78" s="258"/>
      <c r="J78" s="106"/>
    </row>
    <row r="79" spans="1:10" ht="33" customHeight="1">
      <c r="A79" s="439"/>
      <c r="B79" s="496" t="s">
        <v>542</v>
      </c>
      <c r="C79" s="496"/>
      <c r="D79" s="496"/>
      <c r="E79" s="496"/>
      <c r="F79" s="496"/>
      <c r="G79" s="254"/>
      <c r="H79" s="255"/>
      <c r="I79" s="258"/>
      <c r="J79" s="106"/>
    </row>
    <row r="80" spans="1:10" ht="94" customHeight="1">
      <c r="A80" s="439"/>
      <c r="B80" s="496" t="s">
        <v>610</v>
      </c>
      <c r="C80" s="496"/>
      <c r="D80" s="496"/>
      <c r="E80" s="496"/>
      <c r="F80" s="496"/>
      <c r="G80" s="254"/>
      <c r="H80" s="255"/>
      <c r="I80" s="258"/>
      <c r="J80" s="106"/>
    </row>
    <row r="81" spans="1:10" ht="171.5" customHeight="1">
      <c r="A81" s="439"/>
      <c r="B81" s="496" t="s">
        <v>968</v>
      </c>
      <c r="C81" s="496"/>
      <c r="D81" s="496"/>
      <c r="E81" s="496"/>
      <c r="F81" s="496"/>
      <c r="G81" s="254"/>
      <c r="H81" s="255"/>
      <c r="I81" s="258"/>
      <c r="J81" s="106"/>
    </row>
    <row r="82" spans="1:10" ht="55.25" customHeight="1">
      <c r="A82" s="439"/>
      <c r="B82" s="491" t="s">
        <v>448</v>
      </c>
      <c r="C82" s="491"/>
      <c r="D82" s="491"/>
      <c r="E82" s="491"/>
      <c r="F82" s="491"/>
      <c r="G82" s="254"/>
      <c r="H82" s="255"/>
      <c r="I82" s="258"/>
      <c r="J82" s="106"/>
    </row>
    <row r="83" spans="1:10">
      <c r="A83" s="439"/>
      <c r="B83" s="505"/>
      <c r="C83" s="506"/>
      <c r="D83" s="506"/>
      <c r="E83" s="506"/>
      <c r="F83" s="507"/>
      <c r="G83" s="449"/>
      <c r="H83" s="449"/>
      <c r="I83" s="258"/>
      <c r="J83" s="106"/>
    </row>
    <row r="84" spans="1:10" ht="17.25" customHeight="1">
      <c r="A84" s="439"/>
      <c r="B84" s="491" t="s">
        <v>449</v>
      </c>
      <c r="C84" s="491"/>
      <c r="D84" s="491"/>
      <c r="E84" s="491"/>
      <c r="F84" s="491"/>
      <c r="G84" s="254"/>
      <c r="H84" s="255"/>
      <c r="I84" s="258"/>
      <c r="J84" s="106"/>
    </row>
    <row r="85" spans="1:10" ht="39.65" customHeight="1">
      <c r="A85" s="439"/>
      <c r="B85" s="496" t="s">
        <v>450</v>
      </c>
      <c r="C85" s="496"/>
      <c r="D85" s="496"/>
      <c r="E85" s="496"/>
      <c r="F85" s="496"/>
      <c r="G85" s="254"/>
      <c r="H85" s="255"/>
      <c r="I85" s="258"/>
      <c r="J85" s="106"/>
    </row>
    <row r="86" spans="1:10" ht="12.75" customHeight="1">
      <c r="A86" s="439"/>
      <c r="B86" s="488"/>
      <c r="C86" s="488"/>
      <c r="D86" s="488"/>
      <c r="E86" s="488"/>
      <c r="F86" s="488"/>
      <c r="G86" s="254"/>
      <c r="H86" s="255"/>
      <c r="I86" s="258"/>
      <c r="J86" s="106"/>
    </row>
    <row r="87" spans="1:10" s="27" customFormat="1" ht="39">
      <c r="A87" s="257"/>
      <c r="B87" s="26" t="s">
        <v>534</v>
      </c>
      <c r="C87" s="26" t="s">
        <v>451</v>
      </c>
      <c r="D87" s="26" t="s">
        <v>452</v>
      </c>
      <c r="E87" s="26" t="s">
        <v>453</v>
      </c>
      <c r="F87" s="26" t="s">
        <v>454</v>
      </c>
      <c r="G87" s="19"/>
      <c r="H87" s="19"/>
      <c r="I87" s="258"/>
      <c r="J87" s="106"/>
    </row>
    <row r="88" spans="1:10">
      <c r="A88" s="439"/>
      <c r="B88" s="28"/>
      <c r="C88" s="439"/>
      <c r="D88" s="439"/>
      <c r="E88" s="439"/>
      <c r="F88" s="439"/>
      <c r="G88" s="254"/>
      <c r="H88" s="255"/>
      <c r="I88" s="106"/>
      <c r="J88" s="106"/>
    </row>
    <row r="89" spans="1:10">
      <c r="A89" s="439">
        <v>10.1</v>
      </c>
      <c r="B89" s="29"/>
      <c r="C89" s="257">
        <v>7</v>
      </c>
      <c r="D89" s="257">
        <v>1800</v>
      </c>
      <c r="E89" s="257">
        <v>40</v>
      </c>
      <c r="F89" s="257">
        <v>2</v>
      </c>
      <c r="G89" s="257" t="s">
        <v>41</v>
      </c>
      <c r="H89" s="234">
        <v>1</v>
      </c>
      <c r="I89" s="106"/>
      <c r="J89" s="106"/>
    </row>
    <row r="90" spans="1:10">
      <c r="A90" s="439"/>
      <c r="B90" s="28"/>
      <c r="C90" s="439">
        <v>6</v>
      </c>
      <c r="D90" s="439">
        <v>2500</v>
      </c>
      <c r="E90" s="439">
        <v>40</v>
      </c>
      <c r="F90" s="439">
        <v>2</v>
      </c>
      <c r="G90" s="257" t="s">
        <v>41</v>
      </c>
      <c r="H90" s="255">
        <v>2</v>
      </c>
      <c r="I90" s="106"/>
      <c r="J90" s="106"/>
    </row>
    <row r="91" spans="1:10">
      <c r="A91" s="439"/>
      <c r="B91" s="28"/>
      <c r="C91" s="439">
        <v>9</v>
      </c>
      <c r="D91" s="439">
        <v>3000</v>
      </c>
      <c r="E91" s="439">
        <v>40</v>
      </c>
      <c r="F91" s="439">
        <v>2</v>
      </c>
      <c r="G91" s="257" t="s">
        <v>41</v>
      </c>
      <c r="H91" s="255">
        <v>2</v>
      </c>
      <c r="I91" s="106"/>
      <c r="J91" s="106"/>
    </row>
    <row r="92" spans="1:10">
      <c r="A92" s="439"/>
      <c r="B92" s="28"/>
      <c r="C92" s="442">
        <v>12</v>
      </c>
      <c r="D92" s="443">
        <v>4000</v>
      </c>
      <c r="E92" s="442">
        <v>40</v>
      </c>
      <c r="F92" s="443">
        <v>2</v>
      </c>
      <c r="G92" s="257" t="s">
        <v>41</v>
      </c>
      <c r="H92" s="255">
        <v>1</v>
      </c>
      <c r="I92" s="106"/>
      <c r="J92" s="106"/>
    </row>
    <row r="93" spans="1:10">
      <c r="A93" s="439"/>
      <c r="B93" s="28"/>
      <c r="C93" s="442"/>
      <c r="D93" s="443"/>
      <c r="E93" s="442"/>
      <c r="F93" s="443"/>
      <c r="G93" s="254"/>
      <c r="H93" s="255"/>
      <c r="I93" s="106"/>
      <c r="J93" s="106"/>
    </row>
    <row r="94" spans="1:10">
      <c r="A94" s="38">
        <v>11</v>
      </c>
      <c r="B94" s="441" t="s">
        <v>472</v>
      </c>
      <c r="C94" s="235"/>
      <c r="D94" s="236"/>
      <c r="E94" s="235"/>
      <c r="F94" s="236"/>
      <c r="G94" s="254"/>
      <c r="H94" s="255"/>
      <c r="I94" s="106"/>
      <c r="J94" s="106"/>
    </row>
    <row r="95" spans="1:10" ht="12.75" customHeight="1">
      <c r="A95" s="439"/>
      <c r="B95" s="28"/>
      <c r="C95" s="235"/>
      <c r="D95" s="236"/>
      <c r="E95" s="235"/>
      <c r="F95" s="236"/>
      <c r="G95" s="254"/>
      <c r="H95" s="255"/>
      <c r="I95" s="106"/>
      <c r="J95" s="106"/>
    </row>
    <row r="96" spans="1:10" ht="171" customHeight="1">
      <c r="A96" s="439"/>
      <c r="B96" s="500" t="s">
        <v>473</v>
      </c>
      <c r="C96" s="501"/>
      <c r="D96" s="501"/>
      <c r="E96" s="501"/>
      <c r="F96" s="502"/>
      <c r="G96" s="254"/>
      <c r="H96" s="255"/>
      <c r="I96" s="106"/>
      <c r="J96" s="106"/>
    </row>
    <row r="97" spans="1:10" ht="48.5" customHeight="1">
      <c r="A97" s="38">
        <v>11.1</v>
      </c>
      <c r="B97" s="440" t="s">
        <v>613</v>
      </c>
      <c r="C97" s="254"/>
      <c r="D97" s="254"/>
      <c r="E97" s="108"/>
      <c r="F97" s="107"/>
      <c r="G97" s="103"/>
      <c r="H97" s="103"/>
      <c r="I97" s="103"/>
      <c r="J97" s="106"/>
    </row>
    <row r="98" spans="1:10">
      <c r="A98" s="38"/>
      <c r="B98" s="440" t="s">
        <v>611</v>
      </c>
      <c r="C98" s="254"/>
      <c r="D98" s="254"/>
      <c r="E98" s="108"/>
      <c r="F98" s="107"/>
      <c r="G98" s="103"/>
      <c r="H98" s="103"/>
      <c r="I98" s="103"/>
      <c r="J98" s="106"/>
    </row>
    <row r="99" spans="1:10">
      <c r="A99" s="38"/>
      <c r="B99" s="440" t="s">
        <v>474</v>
      </c>
      <c r="C99" s="254"/>
      <c r="D99" s="254"/>
      <c r="E99" s="108"/>
      <c r="F99" s="107"/>
      <c r="G99" s="103"/>
      <c r="H99" s="103"/>
      <c r="I99" s="103"/>
      <c r="J99" s="106"/>
    </row>
    <row r="100" spans="1:10" ht="26">
      <c r="A100" s="38"/>
      <c r="B100" s="440" t="s">
        <v>539</v>
      </c>
      <c r="C100" s="257" t="s">
        <v>42</v>
      </c>
      <c r="D100" s="257"/>
      <c r="E100" s="243"/>
      <c r="F100" s="243"/>
      <c r="G100" s="257" t="s">
        <v>42</v>
      </c>
      <c r="H100" s="234">
        <v>2</v>
      </c>
      <c r="I100" s="106"/>
      <c r="J100" s="234"/>
    </row>
    <row r="101" spans="1:10">
      <c r="A101" s="439">
        <v>11.2</v>
      </c>
      <c r="B101" s="440" t="s">
        <v>612</v>
      </c>
      <c r="C101" s="235"/>
      <c r="D101" s="236"/>
      <c r="E101" s="235"/>
      <c r="F101" s="236"/>
      <c r="G101" s="257" t="s">
        <v>42</v>
      </c>
      <c r="H101" s="255">
        <v>1</v>
      </c>
      <c r="I101" s="106"/>
      <c r="J101" s="106"/>
    </row>
    <row r="102" spans="1:10">
      <c r="A102" s="439"/>
      <c r="B102" s="440" t="s">
        <v>474</v>
      </c>
      <c r="C102" s="235"/>
      <c r="D102" s="236"/>
      <c r="E102" s="235"/>
      <c r="F102" s="236"/>
      <c r="G102" s="254"/>
      <c r="H102" s="255"/>
      <c r="I102" s="106"/>
      <c r="J102" s="106"/>
    </row>
    <row r="103" spans="1:10" ht="26">
      <c r="A103" s="439"/>
      <c r="B103" s="440" t="s">
        <v>539</v>
      </c>
      <c r="C103" s="235"/>
      <c r="D103" s="236"/>
      <c r="E103" s="235"/>
      <c r="F103" s="236"/>
      <c r="G103" s="254"/>
      <c r="H103" s="255"/>
      <c r="I103" s="106"/>
      <c r="J103" s="106"/>
    </row>
    <row r="104" spans="1:10">
      <c r="A104" s="25">
        <v>12</v>
      </c>
      <c r="B104" s="503" t="s">
        <v>455</v>
      </c>
      <c r="C104" s="503"/>
      <c r="D104" s="503"/>
      <c r="E104" s="503"/>
      <c r="F104" s="503"/>
      <c r="G104" s="254"/>
      <c r="H104" s="30"/>
      <c r="I104" s="258"/>
      <c r="J104" s="106"/>
    </row>
    <row r="105" spans="1:10">
      <c r="A105" s="25"/>
      <c r="B105" s="504"/>
      <c r="C105" s="504"/>
      <c r="D105" s="504"/>
      <c r="E105" s="504"/>
      <c r="F105" s="504"/>
      <c r="G105" s="254"/>
      <c r="H105" s="30"/>
      <c r="I105" s="258"/>
      <c r="J105" s="106"/>
    </row>
    <row r="106" spans="1:10">
      <c r="A106" s="25"/>
      <c r="B106" s="498" t="s">
        <v>456</v>
      </c>
      <c r="C106" s="491"/>
      <c r="D106" s="491"/>
      <c r="E106" s="491"/>
      <c r="F106" s="491"/>
      <c r="G106" s="254"/>
      <c r="H106" s="20"/>
      <c r="I106" s="258"/>
      <c r="J106" s="106"/>
    </row>
    <row r="107" spans="1:10" ht="12.75" customHeight="1">
      <c r="A107" s="439"/>
      <c r="B107" s="488"/>
      <c r="C107" s="488"/>
      <c r="D107" s="488"/>
      <c r="E107" s="488"/>
      <c r="F107" s="488"/>
      <c r="G107" s="254"/>
      <c r="H107" s="255"/>
      <c r="I107" s="258"/>
      <c r="J107" s="106"/>
    </row>
    <row r="108" spans="1:10" ht="130.5" customHeight="1">
      <c r="A108" s="439"/>
      <c r="B108" s="496" t="s">
        <v>457</v>
      </c>
      <c r="C108" s="496"/>
      <c r="D108" s="496"/>
      <c r="E108" s="496"/>
      <c r="F108" s="496"/>
      <c r="G108" s="254"/>
      <c r="H108" s="20"/>
      <c r="I108" s="258"/>
      <c r="J108" s="106"/>
    </row>
    <row r="109" spans="1:10" ht="12.75" customHeight="1">
      <c r="A109" s="439"/>
      <c r="B109" s="488"/>
      <c r="C109" s="488"/>
      <c r="D109" s="488"/>
      <c r="E109" s="488"/>
      <c r="F109" s="488"/>
      <c r="G109" s="254"/>
      <c r="H109" s="255"/>
      <c r="I109" s="258"/>
      <c r="J109" s="106"/>
    </row>
    <row r="110" spans="1:10" ht="15" customHeight="1">
      <c r="A110" s="439">
        <v>12.1</v>
      </c>
      <c r="B110" s="437" t="s">
        <v>458</v>
      </c>
      <c r="C110" s="437"/>
      <c r="D110" s="437"/>
      <c r="E110" s="437"/>
      <c r="F110" s="437"/>
      <c r="G110" s="254" t="s">
        <v>41</v>
      </c>
      <c r="H110" s="20" t="s">
        <v>214</v>
      </c>
      <c r="I110" s="258"/>
      <c r="J110" s="258"/>
    </row>
    <row r="111" spans="1:10" ht="15" customHeight="1">
      <c r="A111" s="439">
        <v>12.2</v>
      </c>
      <c r="B111" s="490" t="s">
        <v>459</v>
      </c>
      <c r="C111" s="490"/>
      <c r="D111" s="490"/>
      <c r="E111" s="490"/>
      <c r="F111" s="490"/>
      <c r="G111" s="254" t="s">
        <v>41</v>
      </c>
      <c r="H111" s="20">
        <v>1</v>
      </c>
      <c r="I111" s="258"/>
      <c r="J111" s="258"/>
    </row>
    <row r="112" spans="1:10" ht="12.75" customHeight="1">
      <c r="A112" s="439"/>
      <c r="B112" s="488"/>
      <c r="C112" s="488"/>
      <c r="D112" s="488"/>
      <c r="E112" s="488"/>
      <c r="F112" s="488"/>
      <c r="G112" s="254"/>
      <c r="H112" s="255"/>
      <c r="I112" s="258"/>
      <c r="J112" s="106"/>
    </row>
    <row r="113" spans="1:10" ht="12.75" customHeight="1">
      <c r="A113" s="439"/>
      <c r="B113" s="488"/>
      <c r="C113" s="488"/>
      <c r="D113" s="488"/>
      <c r="E113" s="488"/>
      <c r="F113" s="488"/>
      <c r="G113" s="254"/>
      <c r="H113" s="255"/>
      <c r="I113" s="258"/>
      <c r="J113" s="106"/>
    </row>
    <row r="114" spans="1:10" ht="16.5" customHeight="1">
      <c r="A114" s="253" t="s">
        <v>645</v>
      </c>
      <c r="B114" s="509" t="s">
        <v>460</v>
      </c>
      <c r="C114" s="508"/>
      <c r="D114" s="508"/>
      <c r="E114" s="508"/>
      <c r="F114" s="508"/>
      <c r="G114" s="254"/>
      <c r="H114" s="255"/>
      <c r="I114" s="258"/>
      <c r="J114" s="106"/>
    </row>
    <row r="115" spans="1:10" ht="12.75" customHeight="1">
      <c r="A115" s="439"/>
      <c r="B115" s="488"/>
      <c r="C115" s="488"/>
      <c r="D115" s="488"/>
      <c r="E115" s="488"/>
      <c r="F115" s="488"/>
      <c r="G115" s="254"/>
      <c r="H115" s="255"/>
      <c r="I115" s="258"/>
      <c r="J115" s="106"/>
    </row>
    <row r="116" spans="1:10" ht="92" customHeight="1">
      <c r="A116" s="256"/>
      <c r="B116" s="508" t="s">
        <v>461</v>
      </c>
      <c r="C116" s="508"/>
      <c r="D116" s="508"/>
      <c r="E116" s="508"/>
      <c r="F116" s="508"/>
      <c r="G116" s="254"/>
      <c r="H116" s="255"/>
      <c r="I116" s="258"/>
      <c r="J116" s="106"/>
    </row>
    <row r="117" spans="1:10" ht="12.75" customHeight="1">
      <c r="A117" s="439"/>
      <c r="B117" s="488"/>
      <c r="C117" s="488"/>
      <c r="D117" s="488"/>
      <c r="E117" s="488"/>
      <c r="F117" s="488"/>
      <c r="G117" s="254"/>
      <c r="H117" s="255"/>
      <c r="I117" s="258"/>
      <c r="J117" s="106"/>
    </row>
    <row r="118" spans="1:10" ht="15" customHeight="1">
      <c r="A118" s="256" t="s">
        <v>646</v>
      </c>
      <c r="B118" s="490" t="s">
        <v>614</v>
      </c>
      <c r="C118" s="490"/>
      <c r="D118" s="490"/>
      <c r="E118" s="490"/>
      <c r="F118" s="490"/>
      <c r="G118" s="254" t="s">
        <v>41</v>
      </c>
      <c r="H118" s="255">
        <v>1</v>
      </c>
      <c r="I118" s="258"/>
      <c r="J118" s="258"/>
    </row>
    <row r="119" spans="1:10" ht="15" customHeight="1">
      <c r="A119" s="256" t="s">
        <v>647</v>
      </c>
      <c r="B119" s="490" t="s">
        <v>615</v>
      </c>
      <c r="C119" s="490"/>
      <c r="D119" s="490"/>
      <c r="E119" s="490"/>
      <c r="F119" s="490"/>
      <c r="G119" s="254" t="s">
        <v>41</v>
      </c>
      <c r="H119" s="255">
        <v>4</v>
      </c>
      <c r="I119" s="258"/>
      <c r="J119" s="258"/>
    </row>
    <row r="120" spans="1:10" ht="15" customHeight="1">
      <c r="A120" s="256" t="s">
        <v>648</v>
      </c>
      <c r="B120" s="490" t="s">
        <v>616</v>
      </c>
      <c r="C120" s="490"/>
      <c r="D120" s="490"/>
      <c r="E120" s="490"/>
      <c r="F120" s="490"/>
      <c r="G120" s="254" t="s">
        <v>41</v>
      </c>
      <c r="H120" s="255">
        <v>5</v>
      </c>
      <c r="I120" s="258"/>
      <c r="J120" s="258"/>
    </row>
    <row r="121" spans="1:10" ht="15" customHeight="1">
      <c r="A121" s="256" t="s">
        <v>649</v>
      </c>
      <c r="B121" s="490" t="s">
        <v>617</v>
      </c>
      <c r="C121" s="490"/>
      <c r="D121" s="490"/>
      <c r="E121" s="490"/>
      <c r="F121" s="490"/>
      <c r="G121" s="254" t="s">
        <v>41</v>
      </c>
      <c r="H121" s="255">
        <v>1</v>
      </c>
      <c r="I121" s="258"/>
      <c r="J121" s="258"/>
    </row>
    <row r="122" spans="1:10" ht="15" customHeight="1">
      <c r="A122" s="256" t="s">
        <v>650</v>
      </c>
      <c r="B122" s="490" t="s">
        <v>462</v>
      </c>
      <c r="C122" s="490"/>
      <c r="D122" s="490"/>
      <c r="E122" s="490"/>
      <c r="F122" s="490"/>
      <c r="G122" s="254" t="s">
        <v>41</v>
      </c>
      <c r="H122" s="255" t="s">
        <v>214</v>
      </c>
      <c r="I122" s="258"/>
      <c r="J122" s="258"/>
    </row>
    <row r="123" spans="1:10" ht="15" customHeight="1">
      <c r="A123" s="256" t="s">
        <v>651</v>
      </c>
      <c r="B123" s="490" t="s">
        <v>540</v>
      </c>
      <c r="C123" s="490"/>
      <c r="D123" s="490"/>
      <c r="E123" s="490"/>
      <c r="F123" s="490"/>
      <c r="G123" s="254" t="s">
        <v>41</v>
      </c>
      <c r="H123" s="244" t="s">
        <v>214</v>
      </c>
      <c r="I123" s="258"/>
      <c r="J123" s="258"/>
    </row>
    <row r="124" spans="1:10" ht="12.75" customHeight="1">
      <c r="A124" s="439"/>
      <c r="B124" s="488"/>
      <c r="C124" s="488"/>
      <c r="D124" s="488"/>
      <c r="E124" s="488"/>
      <c r="F124" s="488"/>
      <c r="G124" s="254"/>
      <c r="H124" s="255"/>
      <c r="I124" s="258"/>
      <c r="J124" s="106"/>
    </row>
    <row r="125" spans="1:10" ht="40" customHeight="1">
      <c r="A125" s="253" t="s">
        <v>417</v>
      </c>
      <c r="B125" s="496" t="s">
        <v>463</v>
      </c>
      <c r="C125" s="496"/>
      <c r="D125" s="496"/>
      <c r="E125" s="496"/>
      <c r="F125" s="496"/>
      <c r="G125" s="254"/>
      <c r="H125" s="255"/>
      <c r="I125" s="258"/>
      <c r="J125" s="106"/>
    </row>
    <row r="126" spans="1:10" ht="12.75" customHeight="1">
      <c r="A126" s="439"/>
      <c r="B126" s="488"/>
      <c r="C126" s="488"/>
      <c r="D126" s="488"/>
      <c r="E126" s="488"/>
      <c r="F126" s="488"/>
      <c r="G126" s="254"/>
      <c r="H126" s="255"/>
      <c r="I126" s="258"/>
      <c r="J126" s="106"/>
    </row>
    <row r="127" spans="1:10" ht="15" customHeight="1">
      <c r="A127" s="256" t="s">
        <v>419</v>
      </c>
      <c r="B127" s="490" t="s">
        <v>239</v>
      </c>
      <c r="C127" s="490"/>
      <c r="D127" s="490"/>
      <c r="E127" s="490"/>
      <c r="F127" s="490"/>
      <c r="G127" s="254" t="s">
        <v>41</v>
      </c>
      <c r="H127" s="255">
        <v>6</v>
      </c>
      <c r="I127" s="258"/>
      <c r="J127" s="258"/>
    </row>
    <row r="128" spans="1:10" ht="15" customHeight="1">
      <c r="A128" s="256" t="s">
        <v>421</v>
      </c>
      <c r="B128" s="490" t="s">
        <v>238</v>
      </c>
      <c r="C128" s="490"/>
      <c r="D128" s="490"/>
      <c r="E128" s="490"/>
      <c r="F128" s="490"/>
      <c r="G128" s="254" t="s">
        <v>41</v>
      </c>
      <c r="H128" s="255">
        <v>1</v>
      </c>
      <c r="I128" s="258"/>
      <c r="J128" s="258"/>
    </row>
    <row r="129" spans="1:10" ht="15" customHeight="1">
      <c r="A129" s="256" t="s">
        <v>652</v>
      </c>
      <c r="B129" s="490" t="s">
        <v>127</v>
      </c>
      <c r="C129" s="490"/>
      <c r="D129" s="490"/>
      <c r="E129" s="490"/>
      <c r="F129" s="490"/>
      <c r="G129" s="254" t="s">
        <v>41</v>
      </c>
      <c r="H129" s="255">
        <v>4</v>
      </c>
      <c r="I129" s="258"/>
      <c r="J129" s="258"/>
    </row>
    <row r="130" spans="1:10" ht="15" customHeight="1">
      <c r="A130" s="256" t="s">
        <v>653</v>
      </c>
      <c r="B130" s="490" t="s">
        <v>125</v>
      </c>
      <c r="C130" s="490"/>
      <c r="D130" s="490"/>
      <c r="E130" s="490"/>
      <c r="F130" s="490"/>
      <c r="G130" s="254" t="s">
        <v>41</v>
      </c>
      <c r="H130" s="255">
        <v>1</v>
      </c>
      <c r="I130" s="258"/>
      <c r="J130" s="258"/>
    </row>
    <row r="131" spans="1:10" ht="12.75" customHeight="1">
      <c r="A131" s="439"/>
      <c r="B131" s="488"/>
      <c r="C131" s="488"/>
      <c r="D131" s="488"/>
      <c r="E131" s="488"/>
      <c r="F131" s="488"/>
      <c r="G131" s="254"/>
      <c r="H131" s="255"/>
      <c r="I131" s="258"/>
      <c r="J131" s="106"/>
    </row>
    <row r="132" spans="1:10" ht="39.5" customHeight="1">
      <c r="A132" s="253" t="s">
        <v>423</v>
      </c>
      <c r="B132" s="496" t="s">
        <v>464</v>
      </c>
      <c r="C132" s="496"/>
      <c r="D132" s="496"/>
      <c r="E132" s="496"/>
      <c r="F132" s="496"/>
      <c r="G132" s="254"/>
      <c r="H132" s="255"/>
      <c r="I132" s="258"/>
      <c r="J132" s="106"/>
    </row>
    <row r="133" spans="1:10" ht="12.75" customHeight="1">
      <c r="A133" s="439"/>
      <c r="B133" s="488"/>
      <c r="C133" s="488"/>
      <c r="D133" s="488"/>
      <c r="E133" s="488"/>
      <c r="F133" s="488"/>
      <c r="G133" s="254"/>
      <c r="H133" s="255"/>
      <c r="I133" s="258"/>
      <c r="J133" s="106"/>
    </row>
    <row r="134" spans="1:10" ht="15" customHeight="1">
      <c r="A134" s="256" t="s">
        <v>424</v>
      </c>
      <c r="B134" s="490" t="s">
        <v>239</v>
      </c>
      <c r="C134" s="490"/>
      <c r="D134" s="490"/>
      <c r="E134" s="490"/>
      <c r="F134" s="490"/>
      <c r="G134" s="254" t="s">
        <v>41</v>
      </c>
      <c r="H134" s="255">
        <v>10</v>
      </c>
      <c r="I134" s="258"/>
      <c r="J134" s="258"/>
    </row>
    <row r="135" spans="1:10" ht="15" customHeight="1">
      <c r="A135" s="256" t="s">
        <v>654</v>
      </c>
      <c r="B135" s="490" t="s">
        <v>238</v>
      </c>
      <c r="C135" s="490"/>
      <c r="D135" s="490"/>
      <c r="E135" s="490"/>
      <c r="F135" s="490"/>
      <c r="G135" s="254" t="s">
        <v>41</v>
      </c>
      <c r="H135" s="255">
        <v>2</v>
      </c>
      <c r="I135" s="258"/>
      <c r="J135" s="258"/>
    </row>
    <row r="136" spans="1:10" ht="15" customHeight="1">
      <c r="A136" s="256" t="s">
        <v>655</v>
      </c>
      <c r="B136" s="490" t="s">
        <v>127</v>
      </c>
      <c r="C136" s="490"/>
      <c r="D136" s="490"/>
      <c r="E136" s="490"/>
      <c r="F136" s="490"/>
      <c r="G136" s="254" t="s">
        <v>41</v>
      </c>
      <c r="H136" s="255">
        <v>6</v>
      </c>
      <c r="I136" s="258"/>
      <c r="J136" s="258"/>
    </row>
    <row r="137" spans="1:10" ht="15" customHeight="1">
      <c r="A137" s="256" t="s">
        <v>656</v>
      </c>
      <c r="B137" s="490" t="s">
        <v>125</v>
      </c>
      <c r="C137" s="490"/>
      <c r="D137" s="490"/>
      <c r="E137" s="490"/>
      <c r="F137" s="490"/>
      <c r="G137" s="254" t="s">
        <v>41</v>
      </c>
      <c r="H137" s="255">
        <v>2</v>
      </c>
      <c r="I137" s="258"/>
      <c r="J137" s="258"/>
    </row>
    <row r="138" spans="1:10" ht="12.75" customHeight="1">
      <c r="A138" s="439"/>
      <c r="B138" s="488"/>
      <c r="C138" s="488"/>
      <c r="D138" s="488"/>
      <c r="E138" s="488"/>
      <c r="F138" s="488"/>
      <c r="G138" s="254"/>
      <c r="H138" s="255"/>
      <c r="I138" s="258"/>
      <c r="J138" s="106"/>
    </row>
    <row r="139" spans="1:10" ht="39.5" customHeight="1">
      <c r="A139" s="253" t="s">
        <v>425</v>
      </c>
      <c r="B139" s="496" t="s">
        <v>465</v>
      </c>
      <c r="C139" s="496"/>
      <c r="D139" s="496"/>
      <c r="E139" s="496"/>
      <c r="F139" s="496"/>
      <c r="G139" s="19"/>
      <c r="H139" s="255"/>
      <c r="I139" s="258"/>
      <c r="J139" s="106"/>
    </row>
    <row r="140" spans="1:10" ht="12.75" customHeight="1">
      <c r="A140" s="439"/>
      <c r="B140" s="488"/>
      <c r="C140" s="488"/>
      <c r="D140" s="488"/>
      <c r="E140" s="488"/>
      <c r="F140" s="488"/>
      <c r="G140" s="254"/>
      <c r="H140" s="255"/>
      <c r="I140" s="258"/>
      <c r="J140" s="106"/>
    </row>
    <row r="141" spans="1:10" ht="15" customHeight="1">
      <c r="A141" s="256" t="s">
        <v>427</v>
      </c>
      <c r="B141" s="491" t="s">
        <v>466</v>
      </c>
      <c r="C141" s="491"/>
      <c r="D141" s="491"/>
      <c r="E141" s="491"/>
      <c r="F141" s="491"/>
      <c r="G141" s="254" t="s">
        <v>41</v>
      </c>
      <c r="H141" s="255">
        <v>6</v>
      </c>
      <c r="I141" s="258"/>
      <c r="J141" s="258"/>
    </row>
    <row r="142" spans="1:10" ht="12" customHeight="1">
      <c r="A142" s="256"/>
      <c r="B142" s="488"/>
      <c r="C142" s="488"/>
      <c r="D142" s="488"/>
      <c r="E142" s="488"/>
      <c r="F142" s="488"/>
      <c r="G142" s="254"/>
      <c r="H142" s="255"/>
      <c r="I142" s="258"/>
      <c r="J142" s="106"/>
    </row>
    <row r="143" spans="1:10" ht="26" customHeight="1">
      <c r="A143" s="253" t="s">
        <v>430</v>
      </c>
      <c r="B143" s="496" t="s">
        <v>467</v>
      </c>
      <c r="C143" s="496"/>
      <c r="D143" s="496"/>
      <c r="E143" s="496"/>
      <c r="F143" s="496"/>
      <c r="G143" s="19"/>
      <c r="H143" s="255"/>
      <c r="I143" s="258"/>
      <c r="J143" s="106"/>
    </row>
    <row r="144" spans="1:10" ht="12.75" customHeight="1">
      <c r="A144" s="439"/>
      <c r="B144" s="488"/>
      <c r="C144" s="488"/>
      <c r="D144" s="488"/>
      <c r="E144" s="488"/>
      <c r="F144" s="488"/>
      <c r="G144" s="254"/>
      <c r="H144" s="255"/>
      <c r="I144" s="258"/>
      <c r="J144" s="106"/>
    </row>
    <row r="145" spans="1:10" ht="15" customHeight="1">
      <c r="A145" s="256" t="s">
        <v>433</v>
      </c>
      <c r="B145" s="491" t="s">
        <v>127</v>
      </c>
      <c r="C145" s="491"/>
      <c r="D145" s="491"/>
      <c r="E145" s="491"/>
      <c r="F145" s="491"/>
      <c r="G145" s="254" t="s">
        <v>41</v>
      </c>
      <c r="H145" s="255">
        <v>6</v>
      </c>
      <c r="I145" s="258"/>
      <c r="J145" s="258"/>
    </row>
    <row r="146" spans="1:10" ht="15" customHeight="1">
      <c r="A146" s="256" t="s">
        <v>435</v>
      </c>
      <c r="B146" s="491" t="s">
        <v>125</v>
      </c>
      <c r="C146" s="491"/>
      <c r="D146" s="491"/>
      <c r="E146" s="491"/>
      <c r="F146" s="491"/>
      <c r="G146" s="254" t="s">
        <v>41</v>
      </c>
      <c r="H146" s="255" t="s">
        <v>214</v>
      </c>
      <c r="I146" s="258"/>
      <c r="J146" s="258"/>
    </row>
    <row r="147" spans="1:10" ht="12.75" customHeight="1">
      <c r="A147" s="439"/>
      <c r="B147" s="488"/>
      <c r="C147" s="488"/>
      <c r="D147" s="488"/>
      <c r="E147" s="488"/>
      <c r="F147" s="488"/>
      <c r="G147" s="254"/>
      <c r="H147" s="255"/>
      <c r="I147" s="258"/>
      <c r="J147" s="106"/>
    </row>
    <row r="148" spans="1:10" ht="28" customHeight="1">
      <c r="A148" s="253" t="s">
        <v>437</v>
      </c>
      <c r="B148" s="496" t="s">
        <v>468</v>
      </c>
      <c r="C148" s="496"/>
      <c r="D148" s="496"/>
      <c r="E148" s="496"/>
      <c r="F148" s="496"/>
      <c r="G148" s="19"/>
      <c r="H148" s="255"/>
      <c r="I148" s="258"/>
      <c r="J148" s="106"/>
    </row>
    <row r="149" spans="1:10" ht="12.75" customHeight="1">
      <c r="A149" s="439"/>
      <c r="B149" s="488"/>
      <c r="C149" s="488"/>
      <c r="D149" s="488"/>
      <c r="E149" s="488"/>
      <c r="F149" s="488"/>
      <c r="G149" s="254"/>
      <c r="H149" s="255"/>
      <c r="I149" s="258"/>
      <c r="J149" s="106"/>
    </row>
    <row r="150" spans="1:10" ht="15" customHeight="1">
      <c r="A150" s="256" t="s">
        <v>440</v>
      </c>
      <c r="B150" s="491" t="s">
        <v>127</v>
      </c>
      <c r="C150" s="491"/>
      <c r="D150" s="491"/>
      <c r="E150" s="491"/>
      <c r="F150" s="491"/>
      <c r="G150" s="254" t="s">
        <v>41</v>
      </c>
      <c r="H150" s="255" t="s">
        <v>214</v>
      </c>
      <c r="I150" s="258"/>
      <c r="J150" s="258"/>
    </row>
    <row r="151" spans="1:10" ht="15" customHeight="1">
      <c r="A151" s="256" t="s">
        <v>442</v>
      </c>
      <c r="B151" s="491" t="s">
        <v>125</v>
      </c>
      <c r="C151" s="491"/>
      <c r="D151" s="491"/>
      <c r="E151" s="491"/>
      <c r="F151" s="491"/>
      <c r="G151" s="254" t="s">
        <v>41</v>
      </c>
      <c r="H151" s="255">
        <v>6</v>
      </c>
      <c r="I151" s="258"/>
      <c r="J151" s="258"/>
    </row>
    <row r="152" spans="1:10" ht="12.75" customHeight="1">
      <c r="A152" s="439"/>
      <c r="B152" s="488"/>
      <c r="C152" s="488"/>
      <c r="D152" s="488"/>
      <c r="E152" s="488"/>
      <c r="F152" s="488"/>
      <c r="G152" s="254"/>
      <c r="H152" s="255"/>
      <c r="I152" s="258"/>
      <c r="J152" s="106"/>
    </row>
    <row r="153" spans="1:10" ht="12.75" customHeight="1">
      <c r="A153" s="439"/>
      <c r="B153" s="488"/>
      <c r="C153" s="488"/>
      <c r="D153" s="488"/>
      <c r="E153" s="488"/>
      <c r="F153" s="488"/>
      <c r="G153" s="254"/>
      <c r="H153" s="255"/>
      <c r="I153" s="258"/>
      <c r="J153" s="106"/>
    </row>
    <row r="154" spans="1:10" ht="26.5" customHeight="1">
      <c r="A154" s="253" t="s">
        <v>444</v>
      </c>
      <c r="B154" s="496" t="s">
        <v>469</v>
      </c>
      <c r="C154" s="496"/>
      <c r="D154" s="496"/>
      <c r="E154" s="496"/>
      <c r="F154" s="496"/>
      <c r="G154" s="254" t="s">
        <v>41</v>
      </c>
      <c r="H154" s="255">
        <v>6</v>
      </c>
      <c r="I154" s="258"/>
      <c r="J154" s="258"/>
    </row>
    <row r="155" spans="1:10" ht="12.75" customHeight="1">
      <c r="A155" s="439"/>
      <c r="B155" s="488"/>
      <c r="C155" s="488"/>
      <c r="D155" s="488"/>
      <c r="E155" s="488"/>
      <c r="F155" s="488"/>
      <c r="G155" s="254"/>
      <c r="H155" s="255"/>
      <c r="I155" s="258"/>
      <c r="J155" s="106"/>
    </row>
    <row r="156" spans="1:10" ht="15" customHeight="1">
      <c r="A156" s="253" t="s">
        <v>657</v>
      </c>
      <c r="B156" s="496" t="s">
        <v>470</v>
      </c>
      <c r="C156" s="496"/>
      <c r="D156" s="496"/>
      <c r="E156" s="496"/>
      <c r="F156" s="496"/>
      <c r="G156" s="254" t="s">
        <v>41</v>
      </c>
      <c r="H156" s="255">
        <v>6</v>
      </c>
      <c r="I156" s="258"/>
      <c r="J156" s="258"/>
    </row>
    <row r="157" spans="1:10" ht="15" customHeight="1">
      <c r="A157" s="253"/>
      <c r="B157" s="436"/>
      <c r="C157" s="436"/>
      <c r="D157" s="436"/>
      <c r="E157" s="436"/>
      <c r="F157" s="436"/>
      <c r="G157" s="254"/>
      <c r="H157" s="255"/>
      <c r="I157" s="258"/>
      <c r="J157" s="258"/>
    </row>
    <row r="158" spans="1:10" ht="86.4" customHeight="1">
      <c r="A158" s="251">
        <v>21</v>
      </c>
      <c r="B158" s="496" t="s">
        <v>619</v>
      </c>
      <c r="C158" s="496"/>
      <c r="D158" s="496"/>
      <c r="E158" s="496"/>
      <c r="F158" s="496"/>
      <c r="G158" s="254"/>
      <c r="H158" s="255"/>
      <c r="I158" s="258"/>
      <c r="J158" s="258"/>
    </row>
    <row r="159" spans="1:10" ht="15" customHeight="1">
      <c r="A159" s="251">
        <v>21.1</v>
      </c>
      <c r="B159" s="496" t="s">
        <v>620</v>
      </c>
      <c r="C159" s="496"/>
      <c r="D159" s="496"/>
      <c r="E159" s="496"/>
      <c r="F159" s="496"/>
      <c r="G159" s="250" t="s">
        <v>396</v>
      </c>
      <c r="H159" s="255">
        <v>1</v>
      </c>
      <c r="I159" s="258"/>
      <c r="J159" s="258"/>
    </row>
    <row r="160" spans="1:10" ht="15" customHeight="1">
      <c r="A160" s="251">
        <v>21.2</v>
      </c>
      <c r="B160" s="496" t="s">
        <v>621</v>
      </c>
      <c r="C160" s="496"/>
      <c r="D160" s="496"/>
      <c r="E160" s="496"/>
      <c r="F160" s="496"/>
      <c r="G160" s="250" t="s">
        <v>396</v>
      </c>
      <c r="H160" s="255" t="s">
        <v>214</v>
      </c>
      <c r="I160" s="258"/>
      <c r="J160" s="258"/>
    </row>
    <row r="161" spans="1:10" ht="15" customHeight="1">
      <c r="A161" s="251">
        <v>21.3</v>
      </c>
      <c r="B161" s="496" t="s">
        <v>622</v>
      </c>
      <c r="C161" s="496"/>
      <c r="D161" s="496"/>
      <c r="E161" s="496"/>
      <c r="F161" s="496"/>
      <c r="G161" s="250" t="s">
        <v>396</v>
      </c>
      <c r="H161" s="255" t="s">
        <v>214</v>
      </c>
      <c r="I161" s="258"/>
      <c r="J161" s="258"/>
    </row>
    <row r="162" spans="1:10" ht="15" customHeight="1">
      <c r="A162" s="253" t="s">
        <v>658</v>
      </c>
      <c r="B162" s="496" t="s">
        <v>623</v>
      </c>
      <c r="C162" s="496"/>
      <c r="D162" s="496"/>
      <c r="E162" s="496"/>
      <c r="F162" s="496"/>
      <c r="G162" s="254" t="s">
        <v>396</v>
      </c>
      <c r="H162" s="255">
        <v>4</v>
      </c>
      <c r="I162" s="258"/>
      <c r="J162" s="258"/>
    </row>
    <row r="163" spans="1:10" ht="15" customHeight="1">
      <c r="A163" s="253" t="s">
        <v>659</v>
      </c>
      <c r="B163" s="496" t="s">
        <v>624</v>
      </c>
      <c r="C163" s="496"/>
      <c r="D163" s="496"/>
      <c r="E163" s="496"/>
      <c r="F163" s="496"/>
      <c r="G163" s="254" t="s">
        <v>396</v>
      </c>
      <c r="H163" s="255" t="s">
        <v>214</v>
      </c>
      <c r="I163" s="258"/>
      <c r="J163" s="258"/>
    </row>
    <row r="164" spans="1:10" ht="15" customHeight="1">
      <c r="A164" s="253" t="s">
        <v>660</v>
      </c>
      <c r="B164" s="496" t="s">
        <v>625</v>
      </c>
      <c r="C164" s="496"/>
      <c r="D164" s="496"/>
      <c r="E164" s="496"/>
      <c r="F164" s="496"/>
      <c r="G164" s="254" t="s">
        <v>396</v>
      </c>
      <c r="H164" s="255" t="s">
        <v>214</v>
      </c>
      <c r="I164" s="258"/>
      <c r="J164" s="258"/>
    </row>
    <row r="165" spans="1:10" ht="15" customHeight="1">
      <c r="A165" s="253"/>
      <c r="B165" s="436"/>
      <c r="C165" s="436"/>
      <c r="D165" s="436"/>
      <c r="E165" s="436"/>
      <c r="F165" s="436"/>
      <c r="G165" s="254"/>
      <c r="H165" s="255"/>
      <c r="I165" s="258"/>
      <c r="J165" s="258"/>
    </row>
    <row r="166" spans="1:10" ht="86.4" customHeight="1">
      <c r="A166" s="251">
        <v>22</v>
      </c>
      <c r="B166" s="496" t="s">
        <v>626</v>
      </c>
      <c r="C166" s="496"/>
      <c r="D166" s="496"/>
      <c r="E166" s="496"/>
      <c r="F166" s="496"/>
      <c r="G166" s="254"/>
      <c r="H166" s="255"/>
      <c r="I166" s="258"/>
      <c r="J166" s="258"/>
    </row>
    <row r="167" spans="1:10" ht="15" customHeight="1">
      <c r="A167" s="251">
        <v>22.1</v>
      </c>
      <c r="B167" s="496" t="s">
        <v>627</v>
      </c>
      <c r="C167" s="496"/>
      <c r="D167" s="496"/>
      <c r="E167" s="496"/>
      <c r="F167" s="496"/>
      <c r="G167" s="250" t="s">
        <v>396</v>
      </c>
      <c r="H167" s="255" t="s">
        <v>214</v>
      </c>
      <c r="I167" s="258"/>
      <c r="J167" s="258"/>
    </row>
    <row r="168" spans="1:10" ht="15" customHeight="1">
      <c r="A168" s="251"/>
      <c r="B168" s="436"/>
      <c r="C168" s="436"/>
      <c r="D168" s="436"/>
      <c r="E168" s="436"/>
      <c r="F168" s="436"/>
      <c r="G168" s="250"/>
      <c r="H168" s="255"/>
      <c r="I168" s="258"/>
      <c r="J168" s="258"/>
    </row>
    <row r="169" spans="1:10" ht="15" customHeight="1">
      <c r="A169" s="262">
        <v>23</v>
      </c>
      <c r="B169" s="510" t="s">
        <v>661</v>
      </c>
      <c r="C169" s="511"/>
      <c r="D169" s="511"/>
      <c r="E169" s="511"/>
      <c r="F169" s="512"/>
      <c r="G169" s="250"/>
      <c r="H169" s="255"/>
      <c r="I169" s="258"/>
      <c r="J169" s="258"/>
    </row>
    <row r="170" spans="1:10" ht="100.75" customHeight="1">
      <c r="A170" s="263"/>
      <c r="B170" s="513" t="s">
        <v>662</v>
      </c>
      <c r="C170" s="514"/>
      <c r="D170" s="514"/>
      <c r="E170" s="514"/>
      <c r="F170" s="515"/>
      <c r="G170" s="250"/>
      <c r="H170" s="255"/>
      <c r="I170" s="258"/>
      <c r="J170" s="258"/>
    </row>
    <row r="171" spans="1:10" ht="15" customHeight="1">
      <c r="A171" s="263"/>
      <c r="B171" s="264"/>
      <c r="C171" s="265"/>
      <c r="D171" s="436"/>
      <c r="E171" s="436"/>
      <c r="F171" s="436"/>
      <c r="G171" s="250"/>
      <c r="H171" s="255"/>
      <c r="I171" s="258"/>
      <c r="J171" s="258"/>
    </row>
    <row r="172" spans="1:10" ht="15" customHeight="1">
      <c r="A172" s="259"/>
      <c r="B172" s="516" t="s">
        <v>663</v>
      </c>
      <c r="C172" s="517"/>
      <c r="D172" s="517"/>
      <c r="E172" s="517"/>
      <c r="F172" s="518"/>
      <c r="G172" s="250"/>
      <c r="H172" s="255"/>
      <c r="I172" s="258"/>
      <c r="J172" s="258"/>
    </row>
    <row r="173" spans="1:10" ht="15" customHeight="1">
      <c r="A173" s="259">
        <v>23.1</v>
      </c>
      <c r="B173" s="513" t="s">
        <v>667</v>
      </c>
      <c r="C173" s="514"/>
      <c r="D173" s="514"/>
      <c r="E173" s="514"/>
      <c r="F173" s="515"/>
      <c r="G173" s="250" t="s">
        <v>396</v>
      </c>
      <c r="H173" s="255">
        <v>2</v>
      </c>
      <c r="I173" s="258"/>
      <c r="J173" s="258"/>
    </row>
    <row r="174" spans="1:10" ht="15" customHeight="1">
      <c r="A174" s="259"/>
      <c r="B174" s="260"/>
      <c r="C174" s="265"/>
      <c r="D174" s="436"/>
      <c r="E174" s="436"/>
      <c r="F174" s="436"/>
      <c r="G174" s="250"/>
      <c r="H174" s="255"/>
      <c r="I174" s="258"/>
      <c r="J174" s="258"/>
    </row>
    <row r="175" spans="1:10" ht="15" customHeight="1">
      <c r="A175" s="262">
        <v>24</v>
      </c>
      <c r="B175" s="510" t="s">
        <v>664</v>
      </c>
      <c r="C175" s="511"/>
      <c r="D175" s="511"/>
      <c r="E175" s="511"/>
      <c r="F175" s="512"/>
      <c r="G175" s="250"/>
      <c r="H175" s="255"/>
      <c r="I175" s="258"/>
      <c r="J175" s="258"/>
    </row>
    <row r="176" spans="1:10" ht="15" customHeight="1">
      <c r="A176" s="263"/>
      <c r="B176" s="264"/>
      <c r="C176" s="261"/>
      <c r="D176" s="436"/>
      <c r="E176" s="436"/>
      <c r="F176" s="436"/>
      <c r="G176" s="250"/>
      <c r="H176" s="255"/>
      <c r="I176" s="258"/>
      <c r="J176" s="258"/>
    </row>
    <row r="177" spans="1:10" ht="103.25" customHeight="1">
      <c r="A177" s="263"/>
      <c r="B177" s="513" t="s">
        <v>665</v>
      </c>
      <c r="C177" s="514"/>
      <c r="D177" s="514"/>
      <c r="E177" s="514"/>
      <c r="F177" s="515"/>
      <c r="G177" s="250"/>
      <c r="H177" s="255"/>
      <c r="I177" s="258"/>
      <c r="J177" s="258"/>
    </row>
    <row r="178" spans="1:10" ht="15" customHeight="1">
      <c r="A178" s="263"/>
      <c r="B178" s="513" t="s">
        <v>666</v>
      </c>
      <c r="C178" s="514"/>
      <c r="D178" s="514"/>
      <c r="E178" s="514"/>
      <c r="F178" s="515"/>
      <c r="G178" s="250"/>
      <c r="H178" s="255"/>
      <c r="I178" s="258"/>
      <c r="J178" s="258"/>
    </row>
    <row r="179" spans="1:10" ht="15" customHeight="1">
      <c r="A179" s="259"/>
      <c r="B179" s="266"/>
      <c r="C179" s="265"/>
      <c r="D179" s="267"/>
      <c r="E179" s="267"/>
      <c r="F179" s="267"/>
      <c r="G179" s="250"/>
      <c r="H179" s="255"/>
      <c r="I179" s="258"/>
      <c r="J179" s="258"/>
    </row>
    <row r="180" spans="1:10" ht="15" customHeight="1">
      <c r="A180" s="259">
        <v>24.1</v>
      </c>
      <c r="B180" s="513" t="s">
        <v>667</v>
      </c>
      <c r="C180" s="514"/>
      <c r="D180" s="514"/>
      <c r="E180" s="514"/>
      <c r="F180" s="515"/>
      <c r="G180" s="250" t="s">
        <v>396</v>
      </c>
      <c r="H180" s="255">
        <v>2</v>
      </c>
      <c r="I180" s="258"/>
      <c r="J180" s="258"/>
    </row>
    <row r="181" spans="1:10" ht="15" customHeight="1">
      <c r="A181" s="251"/>
      <c r="B181" s="436"/>
      <c r="C181" s="436"/>
      <c r="D181" s="436"/>
      <c r="E181" s="436"/>
      <c r="F181" s="436"/>
      <c r="G181" s="250"/>
      <c r="H181" s="255"/>
      <c r="I181" s="258"/>
      <c r="J181" s="258"/>
    </row>
    <row r="182" spans="1:10" ht="117.65" customHeight="1">
      <c r="A182" s="268">
        <v>25</v>
      </c>
      <c r="B182" s="513" t="s">
        <v>669</v>
      </c>
      <c r="C182" s="514"/>
      <c r="D182" s="514"/>
      <c r="E182" s="514"/>
      <c r="F182" s="515"/>
      <c r="G182" s="250"/>
      <c r="H182" s="255"/>
      <c r="I182" s="258"/>
      <c r="J182" s="258"/>
    </row>
    <row r="183" spans="1:10" ht="15" customHeight="1">
      <c r="A183" s="268">
        <v>25.1</v>
      </c>
      <c r="B183" s="513" t="s">
        <v>668</v>
      </c>
      <c r="C183" s="514"/>
      <c r="D183" s="514"/>
      <c r="E183" s="514"/>
      <c r="F183" s="515"/>
      <c r="G183" s="250" t="s">
        <v>396</v>
      </c>
      <c r="H183" s="255">
        <v>4</v>
      </c>
      <c r="I183" s="258"/>
      <c r="J183" s="258"/>
    </row>
    <row r="184" spans="1:10" ht="15" customHeight="1">
      <c r="A184" s="268">
        <v>25.2</v>
      </c>
      <c r="B184" s="513" t="s">
        <v>969</v>
      </c>
      <c r="C184" s="514"/>
      <c r="D184" s="514"/>
      <c r="E184" s="514"/>
      <c r="F184" s="515"/>
      <c r="G184" s="250" t="s">
        <v>396</v>
      </c>
      <c r="H184" s="255">
        <v>1</v>
      </c>
      <c r="I184" s="258"/>
      <c r="J184" s="258"/>
    </row>
    <row r="185" spans="1:10" ht="15" customHeight="1">
      <c r="A185" s="268">
        <v>25.3</v>
      </c>
      <c r="B185" s="513" t="s">
        <v>970</v>
      </c>
      <c r="C185" s="514"/>
      <c r="D185" s="514"/>
      <c r="E185" s="514"/>
      <c r="F185" s="515"/>
      <c r="G185" s="250" t="s">
        <v>396</v>
      </c>
      <c r="H185" s="255">
        <v>2</v>
      </c>
      <c r="I185" s="258"/>
      <c r="J185" s="258"/>
    </row>
    <row r="186" spans="1:10" ht="15" customHeight="1">
      <c r="A186" s="268">
        <v>25.4</v>
      </c>
      <c r="B186" s="513" t="s">
        <v>971</v>
      </c>
      <c r="C186" s="514"/>
      <c r="D186" s="514"/>
      <c r="E186" s="514"/>
      <c r="F186" s="515"/>
      <c r="G186" s="250" t="s">
        <v>396</v>
      </c>
      <c r="H186" s="255">
        <v>2</v>
      </c>
      <c r="I186" s="258"/>
      <c r="J186" s="258"/>
    </row>
    <row r="187" spans="1:10" ht="15" customHeight="1">
      <c r="A187" s="268">
        <v>25.5</v>
      </c>
      <c r="B187" s="513" t="s">
        <v>972</v>
      </c>
      <c r="C187" s="514"/>
      <c r="D187" s="514"/>
      <c r="E187" s="514"/>
      <c r="F187" s="515"/>
      <c r="G187" s="250" t="s">
        <v>396</v>
      </c>
      <c r="H187" s="255">
        <v>1</v>
      </c>
      <c r="I187" s="258"/>
      <c r="J187" s="258"/>
    </row>
    <row r="188" spans="1:10" ht="15" customHeight="1">
      <c r="A188" s="268"/>
      <c r="B188" s="444"/>
      <c r="C188" s="445"/>
      <c r="D188" s="445"/>
      <c r="E188" s="445"/>
      <c r="F188" s="446"/>
      <c r="G188" s="250"/>
      <c r="H188" s="255"/>
      <c r="I188" s="258"/>
      <c r="J188" s="258"/>
    </row>
    <row r="189" spans="1:10" ht="15" customHeight="1">
      <c r="A189" s="251"/>
      <c r="B189" s="436"/>
      <c r="C189" s="436"/>
      <c r="D189" s="436"/>
      <c r="E189" s="436"/>
      <c r="F189" s="436"/>
      <c r="G189" s="250"/>
      <c r="H189" s="255"/>
      <c r="I189" s="258"/>
      <c r="J189" s="258"/>
    </row>
    <row r="190" spans="1:10" s="32" customFormat="1">
      <c r="A190" s="31"/>
      <c r="B190" s="519" t="s">
        <v>471</v>
      </c>
      <c r="C190" s="519"/>
      <c r="D190" s="519"/>
      <c r="E190" s="519"/>
      <c r="F190" s="519"/>
      <c r="G190" s="79"/>
      <c r="H190" s="79"/>
      <c r="I190" s="106"/>
      <c r="J190" s="106"/>
    </row>
    <row r="191" spans="1:10" s="35" customFormat="1" ht="19.5" customHeight="1">
      <c r="A191" s="33"/>
      <c r="B191" s="520" t="s">
        <v>43</v>
      </c>
      <c r="C191" s="520"/>
      <c r="D191" s="520"/>
      <c r="E191" s="520"/>
      <c r="F191" s="520"/>
      <c r="G191" s="33"/>
      <c r="H191" s="34"/>
      <c r="I191" s="106"/>
      <c r="J191" s="450"/>
    </row>
  </sheetData>
  <mergeCells count="163">
    <mergeCell ref="B184:F184"/>
    <mergeCell ref="B185:F185"/>
    <mergeCell ref="B186:F186"/>
    <mergeCell ref="B187:F187"/>
    <mergeCell ref="B190:F190"/>
    <mergeCell ref="B191:F191"/>
    <mergeCell ref="B175:F175"/>
    <mergeCell ref="B177:F177"/>
    <mergeCell ref="B178:F178"/>
    <mergeCell ref="B180:F180"/>
    <mergeCell ref="B182:F182"/>
    <mergeCell ref="B183:F183"/>
    <mergeCell ref="B166:F166"/>
    <mergeCell ref="B167:F167"/>
    <mergeCell ref="B169:F169"/>
    <mergeCell ref="B170:F170"/>
    <mergeCell ref="B172:F172"/>
    <mergeCell ref="B173:F173"/>
    <mergeCell ref="B159:F159"/>
    <mergeCell ref="B160:F160"/>
    <mergeCell ref="B161:F161"/>
    <mergeCell ref="B162:F162"/>
    <mergeCell ref="B163:F163"/>
    <mergeCell ref="B164:F164"/>
    <mergeCell ref="B152:F152"/>
    <mergeCell ref="B153:F153"/>
    <mergeCell ref="B154:F154"/>
    <mergeCell ref="B155:F155"/>
    <mergeCell ref="B156:F156"/>
    <mergeCell ref="B158:F158"/>
    <mergeCell ref="B146:F146"/>
    <mergeCell ref="B147:F147"/>
    <mergeCell ref="B148:F148"/>
    <mergeCell ref="B149:F149"/>
    <mergeCell ref="B150:F150"/>
    <mergeCell ref="B151:F151"/>
    <mergeCell ref="B140:F140"/>
    <mergeCell ref="B141:F141"/>
    <mergeCell ref="B142:F142"/>
    <mergeCell ref="B143:F143"/>
    <mergeCell ref="B144:F144"/>
    <mergeCell ref="B145:F145"/>
    <mergeCell ref="B134:F134"/>
    <mergeCell ref="B135:F135"/>
    <mergeCell ref="B136:F136"/>
    <mergeCell ref="B137:F137"/>
    <mergeCell ref="B138:F138"/>
    <mergeCell ref="B139:F139"/>
    <mergeCell ref="B128:F128"/>
    <mergeCell ref="B129:F129"/>
    <mergeCell ref="B130:F130"/>
    <mergeCell ref="B131:F131"/>
    <mergeCell ref="B132:F132"/>
    <mergeCell ref="B133:F133"/>
    <mergeCell ref="B122:F122"/>
    <mergeCell ref="B123:F123"/>
    <mergeCell ref="B124:F124"/>
    <mergeCell ref="B125:F125"/>
    <mergeCell ref="B126:F126"/>
    <mergeCell ref="B127:F127"/>
    <mergeCell ref="B116:F116"/>
    <mergeCell ref="B117:F117"/>
    <mergeCell ref="B118:F118"/>
    <mergeCell ref="B119:F119"/>
    <mergeCell ref="B120:F120"/>
    <mergeCell ref="B121:F121"/>
    <mergeCell ref="B109:F109"/>
    <mergeCell ref="B111:F111"/>
    <mergeCell ref="B112:F112"/>
    <mergeCell ref="B113:F113"/>
    <mergeCell ref="B114:F114"/>
    <mergeCell ref="B115:F115"/>
    <mergeCell ref="B96:F96"/>
    <mergeCell ref="B104:F104"/>
    <mergeCell ref="B105:F105"/>
    <mergeCell ref="B106:F106"/>
    <mergeCell ref="B107:F107"/>
    <mergeCell ref="B108:F108"/>
    <mergeCell ref="B81:F81"/>
    <mergeCell ref="B82:F82"/>
    <mergeCell ref="B83:F83"/>
    <mergeCell ref="B84:F84"/>
    <mergeCell ref="B85:F85"/>
    <mergeCell ref="B86:F86"/>
    <mergeCell ref="B75:F75"/>
    <mergeCell ref="B76:F76"/>
    <mergeCell ref="B77:F77"/>
    <mergeCell ref="B78:F78"/>
    <mergeCell ref="B79:F79"/>
    <mergeCell ref="B80:F80"/>
    <mergeCell ref="B69:F69"/>
    <mergeCell ref="B70:F70"/>
    <mergeCell ref="B71:F71"/>
    <mergeCell ref="B72:F72"/>
    <mergeCell ref="B73:F73"/>
    <mergeCell ref="B74:F74"/>
    <mergeCell ref="B63:F63"/>
    <mergeCell ref="B64:F64"/>
    <mergeCell ref="B65:F65"/>
    <mergeCell ref="B66:F66"/>
    <mergeCell ref="B67:F67"/>
    <mergeCell ref="B68:F68"/>
    <mergeCell ref="B57:F57"/>
    <mergeCell ref="B58:F58"/>
    <mergeCell ref="B59:F59"/>
    <mergeCell ref="B60:F60"/>
    <mergeCell ref="B61:F61"/>
    <mergeCell ref="B62:F62"/>
    <mergeCell ref="B51:F51"/>
    <mergeCell ref="B52:F52"/>
    <mergeCell ref="B53:F53"/>
    <mergeCell ref="B54:F54"/>
    <mergeCell ref="B55:F55"/>
    <mergeCell ref="B56:F56"/>
    <mergeCell ref="B45:F45"/>
    <mergeCell ref="B46:F46"/>
    <mergeCell ref="B47:F47"/>
    <mergeCell ref="B48:F48"/>
    <mergeCell ref="B49:F49"/>
    <mergeCell ref="B50:F50"/>
    <mergeCell ref="B39:F39"/>
    <mergeCell ref="B40:F40"/>
    <mergeCell ref="B41:F41"/>
    <mergeCell ref="B42:F42"/>
    <mergeCell ref="B43:F43"/>
    <mergeCell ref="B44:F44"/>
    <mergeCell ref="B33:F33"/>
    <mergeCell ref="B34:F34"/>
    <mergeCell ref="B35:F35"/>
    <mergeCell ref="B36:F36"/>
    <mergeCell ref="B37:F37"/>
    <mergeCell ref="B38:F38"/>
    <mergeCell ref="B27:F27"/>
    <mergeCell ref="B28:F28"/>
    <mergeCell ref="B29:F29"/>
    <mergeCell ref="B30:F30"/>
    <mergeCell ref="B31:F31"/>
    <mergeCell ref="B32:F32"/>
    <mergeCell ref="B21:F21"/>
    <mergeCell ref="B22:F22"/>
    <mergeCell ref="B23:F23"/>
    <mergeCell ref="B24:F24"/>
    <mergeCell ref="B25:F25"/>
    <mergeCell ref="B26:F26"/>
    <mergeCell ref="B17:F17"/>
    <mergeCell ref="B18:F18"/>
    <mergeCell ref="B19:F19"/>
    <mergeCell ref="B20:F20"/>
    <mergeCell ref="B8:F8"/>
    <mergeCell ref="B9:F9"/>
    <mergeCell ref="B10:F10"/>
    <mergeCell ref="B11:F11"/>
    <mergeCell ref="B12:F12"/>
    <mergeCell ref="B13:F13"/>
    <mergeCell ref="A2:J2"/>
    <mergeCell ref="A3:H3"/>
    <mergeCell ref="B4:F4"/>
    <mergeCell ref="B5:F5"/>
    <mergeCell ref="B6:F6"/>
    <mergeCell ref="B7:F7"/>
    <mergeCell ref="A1:J1"/>
    <mergeCell ref="B14:F14"/>
    <mergeCell ref="B16:F16"/>
  </mergeCells>
  <printOptions horizontalCentered="1" gridLines="1"/>
  <pageMargins left="0.70866141732283472" right="0.70866141732283472" top="0.74803149606299213" bottom="0.74803149606299213" header="0.31496062992125984" footer="0.31496062992125984"/>
  <pageSetup paperSize="9" scale="65" firstPageNumber="4" fitToHeight="0" orientation="portrait" blackAndWhite="1" useFirstPageNumber="1" r:id="rId1"/>
  <headerFooter alignWithMargins="0">
    <oddFooter>&amp;L&amp;"times,Bold"&amp;8KIMS-2 Cancer Block, KIIT-Campus-5,
Bhubaneshwar&amp;9
&amp;R&amp;"times,Bold"&amp;8SQ - &amp;P
HVAC</oddFooter>
  </headerFooter>
  <rowBreaks count="2" manualBreakCount="2">
    <brk id="66" max="16383" man="1"/>
    <brk id="85"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25"/>
  <sheetViews>
    <sheetView topLeftCell="A14" workbookViewId="0">
      <selection sqref="A1:F22"/>
    </sheetView>
  </sheetViews>
  <sheetFormatPr defaultColWidth="8.81640625" defaultRowHeight="10"/>
  <cols>
    <col min="1" max="1" width="4.1796875" style="269" bestFit="1" customWidth="1"/>
    <col min="2" max="2" width="47.54296875" style="269" customWidth="1"/>
    <col min="3" max="3" width="7.90625" style="289" customWidth="1"/>
    <col min="4" max="4" width="7.453125" style="290" customWidth="1"/>
    <col min="5" max="5" width="13.54296875" style="321" customWidth="1"/>
    <col min="6" max="6" width="15.08984375" style="321" customWidth="1"/>
    <col min="7" max="16384" width="8.81640625" style="269"/>
  </cols>
  <sheetData>
    <row r="1" spans="1:6" ht="14.5">
      <c r="A1" s="454" t="s">
        <v>977</v>
      </c>
      <c r="B1" s="455"/>
      <c r="C1" s="455"/>
      <c r="D1" s="455"/>
      <c r="E1" s="455"/>
      <c r="F1" s="456"/>
    </row>
    <row r="2" spans="1:6" ht="39.65" customHeight="1">
      <c r="A2" s="521" t="s">
        <v>670</v>
      </c>
      <c r="B2" s="521"/>
      <c r="C2" s="521"/>
      <c r="D2" s="521"/>
      <c r="E2" s="521"/>
      <c r="F2" s="521"/>
    </row>
    <row r="3" spans="1:6" ht="23.4" customHeight="1">
      <c r="A3" s="270" t="s">
        <v>671</v>
      </c>
      <c r="B3" s="270" t="s">
        <v>68</v>
      </c>
      <c r="C3" s="270" t="s">
        <v>70</v>
      </c>
      <c r="D3" s="270" t="s">
        <v>69</v>
      </c>
      <c r="E3" s="322" t="s">
        <v>167</v>
      </c>
      <c r="F3" s="322" t="s">
        <v>168</v>
      </c>
    </row>
    <row r="4" spans="1:6" ht="105">
      <c r="A4" s="271">
        <v>1</v>
      </c>
      <c r="B4" s="272" t="s">
        <v>672</v>
      </c>
      <c r="C4" s="273"/>
      <c r="D4" s="274"/>
      <c r="E4" s="323"/>
      <c r="F4" s="323"/>
    </row>
    <row r="5" spans="1:6" ht="10.5">
      <c r="A5" s="271" t="s">
        <v>673</v>
      </c>
      <c r="B5" s="272" t="s">
        <v>674</v>
      </c>
      <c r="C5" s="273">
        <v>1</v>
      </c>
      <c r="D5" s="274" t="s">
        <v>41</v>
      </c>
      <c r="E5" s="323"/>
      <c r="F5" s="323">
        <f t="shared" ref="F5:F21" si="0">IFERROR(C5*E5, " ")</f>
        <v>0</v>
      </c>
    </row>
    <row r="6" spans="1:6" ht="31.5">
      <c r="A6" s="271">
        <v>2</v>
      </c>
      <c r="B6" s="272" t="s">
        <v>675</v>
      </c>
      <c r="C6" s="273">
        <v>41</v>
      </c>
      <c r="D6" s="274" t="s">
        <v>41</v>
      </c>
      <c r="E6" s="323"/>
      <c r="F6" s="323">
        <f t="shared" si="0"/>
        <v>0</v>
      </c>
    </row>
    <row r="7" spans="1:6" ht="21">
      <c r="A7" s="271">
        <v>3</v>
      </c>
      <c r="B7" s="272" t="s">
        <v>676</v>
      </c>
      <c r="C7" s="273">
        <v>1</v>
      </c>
      <c r="D7" s="274" t="s">
        <v>41</v>
      </c>
      <c r="E7" s="323"/>
      <c r="F7" s="323">
        <f t="shared" si="0"/>
        <v>0</v>
      </c>
    </row>
    <row r="8" spans="1:6" ht="42">
      <c r="A8" s="271">
        <v>4</v>
      </c>
      <c r="B8" s="272" t="s">
        <v>677</v>
      </c>
      <c r="C8" s="273" t="s">
        <v>678</v>
      </c>
      <c r="D8" s="274" t="s">
        <v>41</v>
      </c>
      <c r="E8" s="323"/>
      <c r="F8" s="323" t="str">
        <f t="shared" si="0"/>
        <v xml:space="preserve"> </v>
      </c>
    </row>
    <row r="9" spans="1:6" ht="42">
      <c r="A9" s="271">
        <v>5</v>
      </c>
      <c r="B9" s="272" t="s">
        <v>679</v>
      </c>
      <c r="C9" s="273">
        <v>2</v>
      </c>
      <c r="D9" s="274" t="s">
        <v>41</v>
      </c>
      <c r="E9" s="323"/>
      <c r="F9" s="323">
        <f t="shared" si="0"/>
        <v>0</v>
      </c>
    </row>
    <row r="10" spans="1:6" ht="10.5">
      <c r="A10" s="271">
        <v>6</v>
      </c>
      <c r="B10" s="272"/>
      <c r="C10" s="273"/>
      <c r="D10" s="274"/>
      <c r="E10" s="323"/>
      <c r="F10" s="323">
        <f t="shared" si="0"/>
        <v>0</v>
      </c>
    </row>
    <row r="11" spans="1:6" ht="31.5">
      <c r="A11" s="271">
        <v>7</v>
      </c>
      <c r="B11" s="272" t="s">
        <v>680</v>
      </c>
      <c r="C11" s="273">
        <v>4</v>
      </c>
      <c r="D11" s="274" t="s">
        <v>41</v>
      </c>
      <c r="E11" s="323"/>
      <c r="F11" s="323">
        <f t="shared" si="0"/>
        <v>0</v>
      </c>
    </row>
    <row r="12" spans="1:6" ht="42">
      <c r="A12" s="271">
        <v>8</v>
      </c>
      <c r="B12" s="272" t="s">
        <v>681</v>
      </c>
      <c r="C12" s="273">
        <v>4</v>
      </c>
      <c r="D12" s="274" t="s">
        <v>41</v>
      </c>
      <c r="E12" s="323"/>
      <c r="F12" s="323">
        <f t="shared" si="0"/>
        <v>0</v>
      </c>
    </row>
    <row r="13" spans="1:6" ht="42">
      <c r="A13" s="271">
        <v>9</v>
      </c>
      <c r="B13" s="272" t="s">
        <v>682</v>
      </c>
      <c r="C13" s="273">
        <v>1</v>
      </c>
      <c r="D13" s="274" t="s">
        <v>41</v>
      </c>
      <c r="E13" s="323"/>
      <c r="F13" s="323">
        <f t="shared" si="0"/>
        <v>0</v>
      </c>
    </row>
    <row r="14" spans="1:6" ht="42">
      <c r="A14" s="271">
        <v>10</v>
      </c>
      <c r="B14" s="272" t="s">
        <v>683</v>
      </c>
      <c r="C14" s="273" t="s">
        <v>684</v>
      </c>
      <c r="D14" s="274" t="s">
        <v>41</v>
      </c>
      <c r="E14" s="323"/>
      <c r="F14" s="323" t="str">
        <f t="shared" si="0"/>
        <v xml:space="preserve"> </v>
      </c>
    </row>
    <row r="15" spans="1:6" ht="63">
      <c r="A15" s="271">
        <v>11</v>
      </c>
      <c r="B15" s="272" t="s">
        <v>685</v>
      </c>
      <c r="C15" s="273">
        <v>4</v>
      </c>
      <c r="D15" s="274" t="s">
        <v>41</v>
      </c>
      <c r="E15" s="323"/>
      <c r="F15" s="323">
        <f t="shared" si="0"/>
        <v>0</v>
      </c>
    </row>
    <row r="16" spans="1:6" ht="21">
      <c r="A16" s="271">
        <v>12</v>
      </c>
      <c r="B16" s="272" t="s">
        <v>686</v>
      </c>
      <c r="C16" s="273">
        <v>4</v>
      </c>
      <c r="D16" s="274" t="s">
        <v>41</v>
      </c>
      <c r="E16" s="323"/>
      <c r="F16" s="323">
        <f t="shared" si="0"/>
        <v>0</v>
      </c>
    </row>
    <row r="17" spans="1:6" ht="42">
      <c r="A17" s="271">
        <v>13</v>
      </c>
      <c r="B17" s="272" t="s">
        <v>687</v>
      </c>
      <c r="C17" s="273">
        <v>35</v>
      </c>
      <c r="D17" s="274" t="s">
        <v>41</v>
      </c>
      <c r="E17" s="323"/>
      <c r="F17" s="323">
        <f t="shared" si="0"/>
        <v>0</v>
      </c>
    </row>
    <row r="18" spans="1:6" ht="42">
      <c r="A18" s="271">
        <v>14</v>
      </c>
      <c r="B18" s="272" t="s">
        <v>688</v>
      </c>
      <c r="C18" s="273">
        <v>4</v>
      </c>
      <c r="D18" s="274" t="s">
        <v>41</v>
      </c>
      <c r="E18" s="323"/>
      <c r="F18" s="323">
        <f t="shared" si="0"/>
        <v>0</v>
      </c>
    </row>
    <row r="19" spans="1:6" ht="21">
      <c r="A19" s="271">
        <v>15</v>
      </c>
      <c r="B19" s="272" t="s">
        <v>689</v>
      </c>
      <c r="C19" s="273">
        <v>4</v>
      </c>
      <c r="D19" s="274" t="s">
        <v>41</v>
      </c>
      <c r="E19" s="323"/>
      <c r="F19" s="323">
        <f t="shared" si="0"/>
        <v>0</v>
      </c>
    </row>
    <row r="20" spans="1:6" ht="21">
      <c r="A20" s="275">
        <v>16</v>
      </c>
      <c r="B20" s="272" t="s">
        <v>690</v>
      </c>
      <c r="C20" s="273">
        <v>2</v>
      </c>
      <c r="D20" s="274" t="s">
        <v>41</v>
      </c>
      <c r="E20" s="323"/>
      <c r="F20" s="323">
        <f t="shared" si="0"/>
        <v>0</v>
      </c>
    </row>
    <row r="21" spans="1:6" ht="11" thickBot="1">
      <c r="A21" s="276">
        <v>17</v>
      </c>
      <c r="B21" s="277" t="s">
        <v>691</v>
      </c>
      <c r="C21" s="278">
        <v>950</v>
      </c>
      <c r="D21" s="279" t="s">
        <v>692</v>
      </c>
      <c r="E21" s="323"/>
      <c r="F21" s="323">
        <f t="shared" si="0"/>
        <v>0</v>
      </c>
    </row>
    <row r="22" spans="1:6" s="283" customFormat="1" ht="29.4" customHeight="1">
      <c r="A22" s="280"/>
      <c r="B22" s="281" t="s">
        <v>693</v>
      </c>
      <c r="C22" s="282"/>
      <c r="D22" s="282"/>
      <c r="E22" s="324"/>
      <c r="F22" s="325">
        <f>SUM(F5:F21)</f>
        <v>0</v>
      </c>
    </row>
    <row r="23" spans="1:6">
      <c r="A23" s="284"/>
      <c r="B23" s="285"/>
      <c r="C23" s="286"/>
      <c r="D23" s="287"/>
    </row>
    <row r="24" spans="1:6">
      <c r="A24" s="288"/>
      <c r="B24" s="288"/>
      <c r="C24" s="284"/>
      <c r="D24" s="287"/>
    </row>
    <row r="25" spans="1:6">
      <c r="A25" s="288"/>
      <c r="B25" s="288"/>
      <c r="C25" s="284"/>
      <c r="D25" s="287"/>
    </row>
  </sheetData>
  <mergeCells count="2">
    <mergeCell ref="A2:F2"/>
    <mergeCell ref="A1:F1"/>
  </mergeCells>
  <pageMargins left="0.70866141732283472" right="0.70866141732283472" top="0.74803149606299213" bottom="0.74803149606299213" header="0.31496062992125984" footer="0.31496062992125984"/>
  <pageSetup paperSize="9" scale="85"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13"/>
  <sheetViews>
    <sheetView workbookViewId="0">
      <selection sqref="A1:F13"/>
    </sheetView>
  </sheetViews>
  <sheetFormatPr defaultColWidth="8.90625" defaultRowHeight="14.5"/>
  <cols>
    <col min="1" max="1" width="8.90625" style="292"/>
    <col min="2" max="2" width="34.90625" style="292" customWidth="1"/>
    <col min="3" max="4" width="8.90625" style="292"/>
    <col min="5" max="6" width="8.90625" style="292" customWidth="1"/>
    <col min="7" max="16384" width="8.90625" style="292"/>
  </cols>
  <sheetData>
    <row r="1" spans="1:8">
      <c r="A1" s="454" t="s">
        <v>978</v>
      </c>
      <c r="B1" s="455"/>
      <c r="C1" s="455"/>
      <c r="D1" s="455"/>
      <c r="E1" s="455"/>
      <c r="F1" s="456"/>
    </row>
    <row r="2" spans="1:8" ht="15" thickBot="1">
      <c r="A2" s="454" t="s">
        <v>979</v>
      </c>
      <c r="B2" s="455"/>
      <c r="C2" s="455"/>
      <c r="D2" s="455"/>
      <c r="E2" s="455"/>
      <c r="F2" s="456"/>
      <c r="G2" s="291"/>
      <c r="H2" s="291"/>
    </row>
    <row r="3" spans="1:8">
      <c r="A3" s="293" t="s">
        <v>694</v>
      </c>
      <c r="B3" s="294" t="s">
        <v>695</v>
      </c>
      <c r="C3" s="295" t="s">
        <v>696</v>
      </c>
      <c r="D3" s="296" t="s">
        <v>710</v>
      </c>
      <c r="E3" s="297" t="s">
        <v>167</v>
      </c>
      <c r="F3" s="297" t="s">
        <v>168</v>
      </c>
      <c r="G3" s="291"/>
      <c r="H3" s="291"/>
    </row>
    <row r="4" spans="1:8" ht="15" thickBot="1">
      <c r="A4" s="298" t="s">
        <v>129</v>
      </c>
      <c r="B4" s="299" t="s">
        <v>697</v>
      </c>
      <c r="C4" s="300"/>
      <c r="D4" s="301"/>
      <c r="E4" s="302"/>
      <c r="F4" s="302"/>
      <c r="G4" s="291"/>
      <c r="H4" s="291"/>
    </row>
    <row r="5" spans="1:8" ht="90">
      <c r="A5" s="303">
        <v>1</v>
      </c>
      <c r="B5" s="304" t="s">
        <v>698</v>
      </c>
      <c r="C5" s="305" t="s">
        <v>699</v>
      </c>
      <c r="D5" s="306">
        <v>5</v>
      </c>
      <c r="E5" s="307"/>
      <c r="F5" s="307">
        <f t="shared" ref="F5:F11" si="0">IFERROR(D5*E5, " ")</f>
        <v>0</v>
      </c>
      <c r="G5" s="291"/>
      <c r="H5" s="291"/>
    </row>
    <row r="6" spans="1:8" ht="18">
      <c r="A6" s="308">
        <v>2</v>
      </c>
      <c r="B6" s="309" t="s">
        <v>700</v>
      </c>
      <c r="C6" s="305" t="s">
        <v>699</v>
      </c>
      <c r="D6" s="307">
        <v>1</v>
      </c>
      <c r="E6" s="307"/>
      <c r="F6" s="307">
        <f t="shared" si="0"/>
        <v>0</v>
      </c>
      <c r="G6" s="291"/>
      <c r="H6" s="291"/>
    </row>
    <row r="7" spans="1:8">
      <c r="A7" s="308">
        <v>3</v>
      </c>
      <c r="B7" s="309" t="s">
        <v>701</v>
      </c>
      <c r="C7" s="311" t="s">
        <v>702</v>
      </c>
      <c r="D7" s="307">
        <v>1</v>
      </c>
      <c r="E7" s="307"/>
      <c r="F7" s="307">
        <f t="shared" si="0"/>
        <v>0</v>
      </c>
      <c r="G7" s="291"/>
      <c r="H7" s="291"/>
    </row>
    <row r="8" spans="1:8">
      <c r="A8" s="308">
        <v>4</v>
      </c>
      <c r="B8" s="309" t="s">
        <v>703</v>
      </c>
      <c r="C8" s="311" t="s">
        <v>704</v>
      </c>
      <c r="D8" s="307">
        <v>1</v>
      </c>
      <c r="E8" s="307"/>
      <c r="F8" s="307">
        <f t="shared" si="0"/>
        <v>0</v>
      </c>
      <c r="G8" s="291"/>
      <c r="H8" s="291"/>
    </row>
    <row r="9" spans="1:8">
      <c r="A9" s="308">
        <v>5</v>
      </c>
      <c r="B9" s="312" t="s">
        <v>705</v>
      </c>
      <c r="C9" s="311" t="s">
        <v>706</v>
      </c>
      <c r="D9" s="310">
        <v>2</v>
      </c>
      <c r="E9" s="307"/>
      <c r="F9" s="307">
        <f t="shared" si="0"/>
        <v>0</v>
      </c>
      <c r="G9" s="291"/>
      <c r="H9" s="291"/>
    </row>
    <row r="10" spans="1:8">
      <c r="A10" s="313">
        <v>6</v>
      </c>
      <c r="B10" s="314" t="s">
        <v>707</v>
      </c>
      <c r="C10" s="315" t="s">
        <v>702</v>
      </c>
      <c r="D10" s="316">
        <v>120</v>
      </c>
      <c r="E10" s="307"/>
      <c r="F10" s="307">
        <f t="shared" si="0"/>
        <v>0</v>
      </c>
      <c r="G10" s="291"/>
      <c r="H10" s="291"/>
    </row>
    <row r="11" spans="1:8" ht="16">
      <c r="A11" s="313">
        <v>7</v>
      </c>
      <c r="B11" s="314" t="s">
        <v>708</v>
      </c>
      <c r="C11" s="315" t="s">
        <v>709</v>
      </c>
      <c r="D11" s="316">
        <v>50</v>
      </c>
      <c r="E11" s="307"/>
      <c r="F11" s="307">
        <f t="shared" si="0"/>
        <v>0</v>
      </c>
      <c r="G11" s="291"/>
      <c r="H11" s="291"/>
    </row>
    <row r="12" spans="1:8">
      <c r="A12" s="313"/>
      <c r="B12" s="314"/>
      <c r="C12" s="315"/>
      <c r="D12" s="316"/>
      <c r="E12" s="307"/>
      <c r="F12" s="307"/>
      <c r="G12" s="291"/>
      <c r="H12" s="291"/>
    </row>
    <row r="13" spans="1:8" ht="28.25" customHeight="1">
      <c r="A13" s="317"/>
      <c r="B13" s="318" t="s">
        <v>693</v>
      </c>
      <c r="C13" s="319"/>
      <c r="D13" s="317"/>
      <c r="E13" s="320"/>
      <c r="F13" s="320">
        <f>SUM(F5:F12)</f>
        <v>0</v>
      </c>
      <c r="G13" s="291"/>
      <c r="H13" s="291"/>
    </row>
  </sheetData>
  <mergeCells count="2">
    <mergeCell ref="A1:F1"/>
    <mergeCell ref="A2:F2"/>
  </mergeCells>
  <conditionalFormatting sqref="D5:D13">
    <cfRule type="cellIs" dxfId="0" priority="1" stopIfTrue="1" operator="equal">
      <formula>0</formula>
    </cfRule>
  </conditionalFormatting>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22"/>
  <sheetViews>
    <sheetView view="pageBreakPreview" topLeftCell="A5" zoomScale="60" zoomScaleNormal="70" workbookViewId="0">
      <selection sqref="A1:G1"/>
    </sheetView>
  </sheetViews>
  <sheetFormatPr defaultColWidth="78.6328125" defaultRowHeight="13"/>
  <cols>
    <col min="1" max="1" width="5.6328125" style="378" bestFit="1" customWidth="1"/>
    <col min="2" max="2" width="78.6328125" style="379"/>
    <col min="3" max="3" width="31.36328125" style="380" customWidth="1"/>
    <col min="4" max="4" width="31.6328125" style="380" bestFit="1" customWidth="1"/>
    <col min="5" max="5" width="5.1796875" style="381" bestFit="1" customWidth="1"/>
    <col min="6" max="6" width="13.1796875" style="382" customWidth="1"/>
    <col min="7" max="7" width="17.81640625" style="382" customWidth="1"/>
    <col min="8" max="16384" width="78.6328125" style="364"/>
  </cols>
  <sheetData>
    <row r="1" spans="1:7" ht="38" customHeight="1">
      <c r="A1" s="525" t="s">
        <v>980</v>
      </c>
      <c r="B1" s="526"/>
      <c r="C1" s="526"/>
      <c r="D1" s="526"/>
      <c r="E1" s="526"/>
      <c r="F1" s="526"/>
      <c r="G1" s="526"/>
    </row>
    <row r="2" spans="1:7" ht="15">
      <c r="A2" s="522" t="s">
        <v>835</v>
      </c>
      <c r="B2" s="522"/>
      <c r="C2" s="522"/>
      <c r="D2" s="522"/>
      <c r="E2" s="522"/>
      <c r="F2" s="522"/>
      <c r="G2" s="522"/>
    </row>
    <row r="3" spans="1:7" ht="15">
      <c r="A3" s="522" t="s">
        <v>836</v>
      </c>
      <c r="B3" s="522"/>
      <c r="C3" s="522"/>
      <c r="D3" s="522"/>
      <c r="E3" s="522"/>
      <c r="F3" s="522"/>
      <c r="G3" s="522"/>
    </row>
    <row r="4" spans="1:7" s="367" customFormat="1" ht="30">
      <c r="A4" s="365" t="s">
        <v>694</v>
      </c>
      <c r="B4" s="365" t="s">
        <v>837</v>
      </c>
      <c r="C4" s="365" t="s">
        <v>838</v>
      </c>
      <c r="D4" s="365" t="s">
        <v>839</v>
      </c>
      <c r="E4" s="365" t="s">
        <v>70</v>
      </c>
      <c r="F4" s="366" t="s">
        <v>840</v>
      </c>
      <c r="G4" s="366" t="s">
        <v>168</v>
      </c>
    </row>
    <row r="5" spans="1:7" ht="384" customHeight="1">
      <c r="A5" s="368">
        <v>1</v>
      </c>
      <c r="B5" s="369" t="s">
        <v>841</v>
      </c>
      <c r="C5" s="370" t="s">
        <v>842</v>
      </c>
      <c r="D5" s="371" t="s">
        <v>843</v>
      </c>
      <c r="E5" s="372">
        <v>1</v>
      </c>
      <c r="F5" s="373"/>
      <c r="G5" s="373">
        <f>F5*E5</f>
        <v>0</v>
      </c>
    </row>
    <row r="6" spans="1:7" ht="52.5">
      <c r="A6" s="368">
        <v>2</v>
      </c>
      <c r="B6" s="369" t="s">
        <v>844</v>
      </c>
      <c r="C6" s="370" t="s">
        <v>845</v>
      </c>
      <c r="D6" s="371" t="s">
        <v>846</v>
      </c>
      <c r="E6" s="372">
        <v>1</v>
      </c>
      <c r="F6" s="373"/>
      <c r="G6" s="373">
        <f>F6*E6</f>
        <v>0</v>
      </c>
    </row>
    <row r="7" spans="1:7" ht="87.5">
      <c r="A7" s="368">
        <v>3</v>
      </c>
      <c r="B7" s="369" t="s">
        <v>847</v>
      </c>
      <c r="C7" s="370" t="s">
        <v>845</v>
      </c>
      <c r="D7" s="371" t="s">
        <v>848</v>
      </c>
      <c r="E7" s="372">
        <v>2</v>
      </c>
      <c r="F7" s="373"/>
      <c r="G7" s="373">
        <f t="shared" ref="G7:G21" si="0">F7*E7</f>
        <v>0</v>
      </c>
    </row>
    <row r="8" spans="1:7" ht="87.5">
      <c r="A8" s="368">
        <v>4</v>
      </c>
      <c r="B8" s="369" t="s">
        <v>849</v>
      </c>
      <c r="C8" s="370" t="s">
        <v>845</v>
      </c>
      <c r="D8" s="371" t="s">
        <v>850</v>
      </c>
      <c r="E8" s="372">
        <v>2</v>
      </c>
      <c r="F8" s="373"/>
      <c r="G8" s="373">
        <f t="shared" si="0"/>
        <v>0</v>
      </c>
    </row>
    <row r="9" spans="1:7" ht="150" customHeight="1">
      <c r="A9" s="368">
        <v>5</v>
      </c>
      <c r="B9" s="369" t="s">
        <v>851</v>
      </c>
      <c r="C9" s="370" t="s">
        <v>845</v>
      </c>
      <c r="D9" s="374" t="s">
        <v>852</v>
      </c>
      <c r="E9" s="372">
        <v>1</v>
      </c>
      <c r="F9" s="373"/>
      <c r="G9" s="373">
        <f t="shared" si="0"/>
        <v>0</v>
      </c>
    </row>
    <row r="10" spans="1:7" ht="105">
      <c r="A10" s="368">
        <v>6</v>
      </c>
      <c r="B10" s="369" t="s">
        <v>853</v>
      </c>
      <c r="C10" s="370" t="s">
        <v>854</v>
      </c>
      <c r="D10" s="374" t="s">
        <v>855</v>
      </c>
      <c r="E10" s="372">
        <v>1</v>
      </c>
      <c r="F10" s="373"/>
      <c r="G10" s="373">
        <f t="shared" si="0"/>
        <v>0</v>
      </c>
    </row>
    <row r="11" spans="1:7" ht="87.5">
      <c r="A11" s="368">
        <v>7</v>
      </c>
      <c r="B11" s="369" t="s">
        <v>856</v>
      </c>
      <c r="C11" s="370" t="s">
        <v>854</v>
      </c>
      <c r="D11" s="374" t="s">
        <v>857</v>
      </c>
      <c r="E11" s="372">
        <v>2</v>
      </c>
      <c r="F11" s="373"/>
      <c r="G11" s="373">
        <f>F11*E11</f>
        <v>0</v>
      </c>
    </row>
    <row r="12" spans="1:7" ht="70">
      <c r="A12" s="368">
        <v>8</v>
      </c>
      <c r="B12" s="369" t="s">
        <v>858</v>
      </c>
      <c r="C12" s="370" t="s">
        <v>854</v>
      </c>
      <c r="D12" s="371" t="s">
        <v>859</v>
      </c>
      <c r="E12" s="372">
        <v>10</v>
      </c>
      <c r="F12" s="373"/>
      <c r="G12" s="373">
        <f t="shared" ref="G12:G14" si="1">F12*E12</f>
        <v>0</v>
      </c>
    </row>
    <row r="13" spans="1:7" ht="132" customHeight="1">
      <c r="A13" s="368">
        <v>9</v>
      </c>
      <c r="B13" s="369" t="s">
        <v>860</v>
      </c>
      <c r="C13" s="370" t="s">
        <v>861</v>
      </c>
      <c r="D13" s="371" t="s">
        <v>862</v>
      </c>
      <c r="E13" s="372">
        <v>6</v>
      </c>
      <c r="F13" s="373"/>
      <c r="G13" s="373">
        <f t="shared" si="1"/>
        <v>0</v>
      </c>
    </row>
    <row r="14" spans="1:7" ht="82" customHeight="1">
      <c r="A14" s="368">
        <v>10</v>
      </c>
      <c r="B14" s="369" t="s">
        <v>863</v>
      </c>
      <c r="C14" s="370" t="s">
        <v>861</v>
      </c>
      <c r="D14" s="371" t="s">
        <v>864</v>
      </c>
      <c r="E14" s="372">
        <v>1</v>
      </c>
      <c r="F14" s="373"/>
      <c r="G14" s="373">
        <f t="shared" si="1"/>
        <v>0</v>
      </c>
    </row>
    <row r="15" spans="1:7" ht="35">
      <c r="A15" s="368">
        <v>11</v>
      </c>
      <c r="B15" s="369" t="s">
        <v>865</v>
      </c>
      <c r="C15" s="370" t="s">
        <v>845</v>
      </c>
      <c r="D15" s="374" t="s">
        <v>866</v>
      </c>
      <c r="E15" s="372">
        <v>1</v>
      </c>
      <c r="F15" s="373"/>
      <c r="G15" s="373">
        <f t="shared" si="0"/>
        <v>0</v>
      </c>
    </row>
    <row r="16" spans="1:7" ht="35">
      <c r="A16" s="368">
        <v>12</v>
      </c>
      <c r="B16" s="369" t="s">
        <v>867</v>
      </c>
      <c r="C16" s="370" t="s">
        <v>845</v>
      </c>
      <c r="D16" s="374" t="s">
        <v>868</v>
      </c>
      <c r="E16" s="372">
        <v>1</v>
      </c>
      <c r="F16" s="373"/>
      <c r="G16" s="373">
        <f t="shared" si="0"/>
        <v>0</v>
      </c>
    </row>
    <row r="17" spans="1:7" ht="35">
      <c r="A17" s="368">
        <v>13</v>
      </c>
      <c r="B17" s="369" t="s">
        <v>869</v>
      </c>
      <c r="C17" s="370" t="s">
        <v>845</v>
      </c>
      <c r="D17" s="374" t="s">
        <v>870</v>
      </c>
      <c r="E17" s="372">
        <v>2</v>
      </c>
      <c r="F17" s="373"/>
      <c r="G17" s="373">
        <f t="shared" si="0"/>
        <v>0</v>
      </c>
    </row>
    <row r="18" spans="1:7" ht="35">
      <c r="A18" s="368">
        <v>14</v>
      </c>
      <c r="B18" s="369" t="s">
        <v>871</v>
      </c>
      <c r="C18" s="370" t="s">
        <v>845</v>
      </c>
      <c r="D18" s="374" t="s">
        <v>872</v>
      </c>
      <c r="E18" s="372">
        <v>100</v>
      </c>
      <c r="F18" s="373"/>
      <c r="G18" s="373">
        <f>F18*E18</f>
        <v>0</v>
      </c>
    </row>
    <row r="19" spans="1:7" ht="35">
      <c r="A19" s="368">
        <v>15</v>
      </c>
      <c r="B19" s="369" t="s">
        <v>873</v>
      </c>
      <c r="C19" s="370" t="s">
        <v>845</v>
      </c>
      <c r="D19" s="371" t="s">
        <v>874</v>
      </c>
      <c r="E19" s="372">
        <v>5</v>
      </c>
      <c r="F19" s="373"/>
      <c r="G19" s="373">
        <f t="shared" si="0"/>
        <v>0</v>
      </c>
    </row>
    <row r="20" spans="1:7" ht="15">
      <c r="A20" s="368">
        <v>16</v>
      </c>
      <c r="B20" s="375" t="s">
        <v>875</v>
      </c>
      <c r="C20" s="376" t="s">
        <v>876</v>
      </c>
      <c r="D20" s="374"/>
      <c r="E20" s="372">
        <v>100</v>
      </c>
      <c r="F20" s="373"/>
      <c r="G20" s="373">
        <f t="shared" si="0"/>
        <v>0</v>
      </c>
    </row>
    <row r="21" spans="1:7" ht="30">
      <c r="A21" s="368">
        <v>17</v>
      </c>
      <c r="B21" s="375" t="s">
        <v>877</v>
      </c>
      <c r="C21" s="376" t="s">
        <v>876</v>
      </c>
      <c r="D21" s="371"/>
      <c r="E21" s="372">
        <v>100</v>
      </c>
      <c r="F21" s="373"/>
      <c r="G21" s="373">
        <f t="shared" si="0"/>
        <v>0</v>
      </c>
    </row>
    <row r="22" spans="1:7" ht="17.5">
      <c r="A22" s="523" t="s">
        <v>878</v>
      </c>
      <c r="B22" s="523"/>
      <c r="C22" s="523"/>
      <c r="D22" s="523"/>
      <c r="E22" s="523"/>
      <c r="F22" s="524"/>
      <c r="G22" s="377">
        <f>SUM(G5:G21)</f>
        <v>0</v>
      </c>
    </row>
  </sheetData>
  <mergeCells count="4">
    <mergeCell ref="A2:G2"/>
    <mergeCell ref="A3:G3"/>
    <mergeCell ref="A22:F22"/>
    <mergeCell ref="A1:G1"/>
  </mergeCells>
  <pageMargins left="0.70866141732283505" right="0.70866141732283505" top="0.74803149606299202" bottom="0.74803149606299202" header="0.31496062992126" footer="0.31496062992126"/>
  <pageSetup paperSize="9" scale="42"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22"/>
  <sheetViews>
    <sheetView view="pageBreakPreview" topLeftCell="A14" zoomScale="70" zoomScaleNormal="70" zoomScaleSheetLayoutView="70" workbookViewId="0">
      <selection sqref="A1:G1"/>
    </sheetView>
  </sheetViews>
  <sheetFormatPr defaultColWidth="78.6328125" defaultRowHeight="13"/>
  <cols>
    <col min="1" max="1" width="5.6328125" style="378" bestFit="1" customWidth="1"/>
    <col min="2" max="2" width="78.6328125" style="379"/>
    <col min="3" max="3" width="31.36328125" style="380" customWidth="1"/>
    <col min="4" max="4" width="31.6328125" style="380" bestFit="1" customWidth="1"/>
    <col min="5" max="5" width="5.1796875" style="381" bestFit="1" customWidth="1"/>
    <col min="6" max="6" width="13.1796875" style="382" customWidth="1"/>
    <col min="7" max="7" width="17.81640625" style="382" customWidth="1"/>
    <col min="8" max="16384" width="78.6328125" style="364"/>
  </cols>
  <sheetData>
    <row r="1" spans="1:7" ht="18.5">
      <c r="A1" s="525" t="s">
        <v>981</v>
      </c>
      <c r="B1" s="526"/>
      <c r="C1" s="526"/>
      <c r="D1" s="526"/>
      <c r="E1" s="526"/>
      <c r="F1" s="526"/>
      <c r="G1" s="526"/>
    </row>
    <row r="2" spans="1:7" ht="15">
      <c r="A2" s="522" t="s">
        <v>879</v>
      </c>
      <c r="B2" s="522"/>
      <c r="C2" s="522"/>
      <c r="D2" s="522"/>
      <c r="E2" s="522"/>
      <c r="F2" s="522"/>
      <c r="G2" s="522"/>
    </row>
    <row r="3" spans="1:7" ht="15">
      <c r="A3" s="522" t="s">
        <v>836</v>
      </c>
      <c r="B3" s="522"/>
      <c r="C3" s="522"/>
      <c r="D3" s="522"/>
      <c r="E3" s="522"/>
      <c r="F3" s="522"/>
      <c r="G3" s="522"/>
    </row>
    <row r="4" spans="1:7" s="367" customFormat="1" ht="30">
      <c r="A4" s="365" t="s">
        <v>694</v>
      </c>
      <c r="B4" s="365" t="s">
        <v>837</v>
      </c>
      <c r="C4" s="365" t="s">
        <v>838</v>
      </c>
      <c r="D4" s="365" t="s">
        <v>839</v>
      </c>
      <c r="E4" s="365" t="s">
        <v>70</v>
      </c>
      <c r="F4" s="366" t="s">
        <v>840</v>
      </c>
      <c r="G4" s="366" t="s">
        <v>168</v>
      </c>
    </row>
    <row r="5" spans="1:7" ht="66" customHeight="1">
      <c r="A5" s="368">
        <v>1</v>
      </c>
      <c r="B5" s="369" t="s">
        <v>880</v>
      </c>
      <c r="C5" s="370" t="s">
        <v>881</v>
      </c>
      <c r="D5" s="371" t="s">
        <v>882</v>
      </c>
      <c r="E5" s="372">
        <v>1</v>
      </c>
      <c r="F5" s="373"/>
      <c r="G5" s="373">
        <f>F5*E5</f>
        <v>0</v>
      </c>
    </row>
    <row r="6" spans="1:7" ht="70">
      <c r="A6" s="368">
        <v>2</v>
      </c>
      <c r="B6" s="369" t="s">
        <v>883</v>
      </c>
      <c r="C6" s="370" t="s">
        <v>845</v>
      </c>
      <c r="D6" s="371" t="s">
        <v>850</v>
      </c>
      <c r="E6" s="372">
        <v>6</v>
      </c>
      <c r="F6" s="373"/>
      <c r="G6" s="373">
        <f>F6*E6</f>
        <v>0</v>
      </c>
    </row>
    <row r="7" spans="1:7" ht="70">
      <c r="A7" s="368">
        <v>3</v>
      </c>
      <c r="B7" s="369" t="s">
        <v>884</v>
      </c>
      <c r="C7" s="370" t="s">
        <v>845</v>
      </c>
      <c r="D7" s="371" t="s">
        <v>848</v>
      </c>
      <c r="E7" s="372">
        <v>6</v>
      </c>
      <c r="F7" s="373"/>
      <c r="G7" s="373">
        <f t="shared" ref="G7:G21" si="0">F7*E7</f>
        <v>0</v>
      </c>
    </row>
    <row r="8" spans="1:7" ht="70">
      <c r="A8" s="368">
        <v>4</v>
      </c>
      <c r="B8" s="369" t="s">
        <v>885</v>
      </c>
      <c r="C8" s="370" t="s">
        <v>886</v>
      </c>
      <c r="D8" s="371"/>
      <c r="E8" s="372">
        <v>1</v>
      </c>
      <c r="F8" s="373"/>
      <c r="G8" s="373">
        <f t="shared" si="0"/>
        <v>0</v>
      </c>
    </row>
    <row r="9" spans="1:7" ht="22" customHeight="1">
      <c r="A9" s="368">
        <v>5</v>
      </c>
      <c r="B9" s="369" t="s">
        <v>887</v>
      </c>
      <c r="C9" s="370" t="s">
        <v>888</v>
      </c>
      <c r="D9" s="374"/>
      <c r="E9" s="372">
        <v>1</v>
      </c>
      <c r="F9" s="373"/>
      <c r="G9" s="373">
        <f t="shared" si="0"/>
        <v>0</v>
      </c>
    </row>
    <row r="10" spans="1:7" ht="292" customHeight="1">
      <c r="A10" s="368">
        <v>6</v>
      </c>
      <c r="B10" s="369" t="s">
        <v>889</v>
      </c>
      <c r="C10" s="370" t="s">
        <v>845</v>
      </c>
      <c r="D10" s="374"/>
      <c r="E10" s="372">
        <v>4</v>
      </c>
      <c r="F10" s="373"/>
      <c r="G10" s="373">
        <f t="shared" si="0"/>
        <v>0</v>
      </c>
    </row>
    <row r="11" spans="1:7" ht="148" customHeight="1">
      <c r="A11" s="368">
        <v>7</v>
      </c>
      <c r="B11" s="369" t="s">
        <v>890</v>
      </c>
      <c r="C11" s="370" t="s">
        <v>845</v>
      </c>
      <c r="D11" s="374"/>
      <c r="E11" s="372">
        <v>1</v>
      </c>
      <c r="F11" s="383"/>
      <c r="G11" s="373">
        <f t="shared" si="0"/>
        <v>0</v>
      </c>
    </row>
    <row r="12" spans="1:7" ht="135" customHeight="1">
      <c r="A12" s="368">
        <v>8</v>
      </c>
      <c r="B12" s="375" t="s">
        <v>891</v>
      </c>
      <c r="C12" s="370" t="s">
        <v>845</v>
      </c>
      <c r="D12" s="374"/>
      <c r="E12" s="372">
        <v>1</v>
      </c>
      <c r="F12" s="373"/>
      <c r="G12" s="373">
        <f t="shared" si="0"/>
        <v>0</v>
      </c>
    </row>
    <row r="13" spans="1:7" ht="132" customHeight="1">
      <c r="A13" s="368">
        <v>9</v>
      </c>
      <c r="B13" s="369" t="s">
        <v>892</v>
      </c>
      <c r="C13" s="370" t="s">
        <v>861</v>
      </c>
      <c r="D13" s="371" t="s">
        <v>893</v>
      </c>
      <c r="E13" s="372">
        <v>2</v>
      </c>
      <c r="F13" s="373"/>
      <c r="G13" s="373">
        <f t="shared" si="0"/>
        <v>0</v>
      </c>
    </row>
    <row r="14" spans="1:7" ht="82" customHeight="1">
      <c r="A14" s="368">
        <v>10</v>
      </c>
      <c r="B14" s="369" t="s">
        <v>863</v>
      </c>
      <c r="C14" s="370" t="s">
        <v>861</v>
      </c>
      <c r="D14" s="371" t="s">
        <v>864</v>
      </c>
      <c r="E14" s="372">
        <v>1</v>
      </c>
      <c r="F14" s="373"/>
      <c r="G14" s="373">
        <f t="shared" si="0"/>
        <v>0</v>
      </c>
    </row>
    <row r="15" spans="1:7" ht="35">
      <c r="A15" s="368">
        <v>11</v>
      </c>
      <c r="B15" s="369" t="s">
        <v>865</v>
      </c>
      <c r="C15" s="370" t="s">
        <v>845</v>
      </c>
      <c r="D15" s="374" t="s">
        <v>866</v>
      </c>
      <c r="E15" s="372">
        <v>4</v>
      </c>
      <c r="F15" s="373"/>
      <c r="G15" s="373">
        <f t="shared" si="0"/>
        <v>0</v>
      </c>
    </row>
    <row r="16" spans="1:7" ht="35">
      <c r="A16" s="368">
        <v>12</v>
      </c>
      <c r="B16" s="369" t="s">
        <v>867</v>
      </c>
      <c r="C16" s="370" t="s">
        <v>845</v>
      </c>
      <c r="D16" s="374" t="s">
        <v>868</v>
      </c>
      <c r="E16" s="372">
        <v>4</v>
      </c>
      <c r="F16" s="373"/>
      <c r="G16" s="373">
        <f t="shared" si="0"/>
        <v>0</v>
      </c>
    </row>
    <row r="17" spans="1:7" ht="35">
      <c r="A17" s="368">
        <v>13</v>
      </c>
      <c r="B17" s="369" t="s">
        <v>869</v>
      </c>
      <c r="C17" s="370" t="s">
        <v>845</v>
      </c>
      <c r="D17" s="374" t="s">
        <v>870</v>
      </c>
      <c r="E17" s="372">
        <v>12</v>
      </c>
      <c r="F17" s="373"/>
      <c r="G17" s="373">
        <f t="shared" si="0"/>
        <v>0</v>
      </c>
    </row>
    <row r="18" spans="1:7" ht="35">
      <c r="A18" s="368">
        <v>14</v>
      </c>
      <c r="B18" s="369" t="s">
        <v>871</v>
      </c>
      <c r="C18" s="370" t="s">
        <v>845</v>
      </c>
      <c r="D18" s="374" t="s">
        <v>872</v>
      </c>
      <c r="E18" s="372">
        <v>100</v>
      </c>
      <c r="F18" s="373"/>
      <c r="G18" s="373">
        <f>F18*E18</f>
        <v>0</v>
      </c>
    </row>
    <row r="19" spans="1:7" ht="35">
      <c r="A19" s="368">
        <v>15</v>
      </c>
      <c r="B19" s="369" t="s">
        <v>873</v>
      </c>
      <c r="C19" s="370" t="s">
        <v>845</v>
      </c>
      <c r="D19" s="371" t="s">
        <v>874</v>
      </c>
      <c r="E19" s="372">
        <v>5</v>
      </c>
      <c r="F19" s="373"/>
      <c r="G19" s="373">
        <f t="shared" si="0"/>
        <v>0</v>
      </c>
    </row>
    <row r="20" spans="1:7" ht="15">
      <c r="A20" s="368">
        <v>16</v>
      </c>
      <c r="B20" s="375" t="s">
        <v>875</v>
      </c>
      <c r="C20" s="376" t="s">
        <v>876</v>
      </c>
      <c r="D20" s="374"/>
      <c r="E20" s="372">
        <v>100</v>
      </c>
      <c r="F20" s="373"/>
      <c r="G20" s="373">
        <f t="shared" si="0"/>
        <v>0</v>
      </c>
    </row>
    <row r="21" spans="1:7" ht="15">
      <c r="A21" s="368">
        <v>17</v>
      </c>
      <c r="B21" s="375" t="s">
        <v>877</v>
      </c>
      <c r="C21" s="376" t="s">
        <v>876</v>
      </c>
      <c r="D21" s="371"/>
      <c r="E21" s="372">
        <v>100</v>
      </c>
      <c r="F21" s="373"/>
      <c r="G21" s="373">
        <f t="shared" si="0"/>
        <v>0</v>
      </c>
    </row>
    <row r="22" spans="1:7" ht="17.5">
      <c r="A22" s="523" t="s">
        <v>878</v>
      </c>
      <c r="B22" s="523"/>
      <c r="C22" s="523"/>
      <c r="D22" s="523"/>
      <c r="E22" s="523"/>
      <c r="F22" s="524"/>
      <c r="G22" s="377">
        <f>SUM(G5:G21)</f>
        <v>0</v>
      </c>
    </row>
  </sheetData>
  <mergeCells count="4">
    <mergeCell ref="A2:G2"/>
    <mergeCell ref="A3:G3"/>
    <mergeCell ref="A22:F22"/>
    <mergeCell ref="A1:G1"/>
  </mergeCells>
  <pageMargins left="0.70866141732283505" right="0.70866141732283505" top="0.74803149606299202" bottom="0.74803149606299202" header="0.31496062992126" footer="0.31496062992126"/>
  <pageSetup paperSize="9" scale="42"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49"/>
  <sheetViews>
    <sheetView tabSelected="1" view="pageBreakPreview" topLeftCell="A16" zoomScale="55" zoomScaleNormal="55" zoomScaleSheetLayoutView="55" workbookViewId="0">
      <selection activeCell="F25" sqref="F25"/>
    </sheetView>
  </sheetViews>
  <sheetFormatPr defaultColWidth="55.7265625" defaultRowHeight="18.5"/>
  <cols>
    <col min="1" max="1" width="14.1796875" style="433" bestFit="1" customWidth="1"/>
    <col min="2" max="2" width="106.7265625" style="433" customWidth="1"/>
    <col min="3" max="3" width="8.453125" style="433" bestFit="1" customWidth="1"/>
    <col min="4" max="4" width="10.54296875" style="433" bestFit="1" customWidth="1"/>
    <col min="5" max="5" width="17.26953125" style="433" bestFit="1" customWidth="1"/>
    <col min="6" max="6" width="25.81640625" style="433" bestFit="1" customWidth="1"/>
    <col min="7" max="7" width="65.54296875" style="433" bestFit="1" customWidth="1"/>
    <col min="8" max="16384" width="55.7265625" style="414"/>
  </cols>
  <sheetData>
    <row r="1" spans="1:7" ht="23.5">
      <c r="A1" s="527" t="s">
        <v>982</v>
      </c>
      <c r="B1" s="528"/>
      <c r="C1" s="528"/>
      <c r="D1" s="528"/>
      <c r="E1" s="528"/>
      <c r="F1" s="528"/>
      <c r="G1" s="528"/>
    </row>
    <row r="2" spans="1:7" ht="26">
      <c r="A2" s="532" t="s">
        <v>983</v>
      </c>
      <c r="B2" s="533"/>
      <c r="C2" s="533"/>
      <c r="D2" s="533"/>
      <c r="E2" s="533"/>
      <c r="F2" s="533"/>
      <c r="G2" s="533"/>
    </row>
    <row r="3" spans="1:7" ht="20">
      <c r="A3" s="415" t="s">
        <v>694</v>
      </c>
      <c r="B3" s="415" t="s">
        <v>922</v>
      </c>
      <c r="C3" s="415" t="s">
        <v>69</v>
      </c>
      <c r="D3" s="415"/>
      <c r="E3" s="415" t="s">
        <v>923</v>
      </c>
      <c r="F3" s="415" t="s">
        <v>924</v>
      </c>
      <c r="G3" s="415" t="s">
        <v>925</v>
      </c>
    </row>
    <row r="4" spans="1:7" ht="40">
      <c r="A4" s="416" t="s">
        <v>193</v>
      </c>
      <c r="B4" s="417" t="s">
        <v>926</v>
      </c>
      <c r="C4" s="418"/>
      <c r="D4" s="418"/>
      <c r="E4" s="419"/>
      <c r="F4" s="419"/>
      <c r="G4" s="420"/>
    </row>
    <row r="5" spans="1:7" ht="20">
      <c r="A5" s="418"/>
      <c r="B5" s="420"/>
      <c r="C5" s="418"/>
      <c r="D5" s="418"/>
      <c r="E5" s="419"/>
      <c r="F5" s="419"/>
      <c r="G5" s="420"/>
    </row>
    <row r="6" spans="1:7" ht="20">
      <c r="A6" s="416">
        <v>1</v>
      </c>
      <c r="B6" s="421" t="s">
        <v>927</v>
      </c>
      <c r="C6" s="418"/>
      <c r="D6" s="418"/>
      <c r="E6" s="419"/>
      <c r="F6" s="419"/>
      <c r="G6" s="420"/>
    </row>
    <row r="7" spans="1:7" ht="80">
      <c r="A7" s="422">
        <f>A6+0.1</f>
        <v>1.1000000000000001</v>
      </c>
      <c r="B7" s="423" t="s">
        <v>928</v>
      </c>
      <c r="C7" s="418" t="s">
        <v>165</v>
      </c>
      <c r="D7" s="418">
        <v>1</v>
      </c>
      <c r="E7" s="424"/>
      <c r="F7" s="419">
        <f>D7*E7</f>
        <v>0</v>
      </c>
      <c r="G7" s="420"/>
    </row>
    <row r="8" spans="1:7" ht="40">
      <c r="A8" s="422">
        <f>A7+0.1</f>
        <v>1.2000000000000002</v>
      </c>
      <c r="B8" s="423" t="s">
        <v>929</v>
      </c>
      <c r="C8" s="418" t="s">
        <v>165</v>
      </c>
      <c r="D8" s="418">
        <v>1</v>
      </c>
      <c r="E8" s="419"/>
      <c r="F8" s="419">
        <f t="shared" ref="F8:F36" si="0">E8*D8</f>
        <v>0</v>
      </c>
      <c r="G8" s="420" t="s">
        <v>930</v>
      </c>
    </row>
    <row r="9" spans="1:7" ht="20">
      <c r="A9" s="422">
        <f>A8+0.1</f>
        <v>1.3000000000000003</v>
      </c>
      <c r="B9" s="423" t="s">
        <v>931</v>
      </c>
      <c r="C9" s="418" t="s">
        <v>165</v>
      </c>
      <c r="D9" s="418">
        <v>8</v>
      </c>
      <c r="E9" s="419"/>
      <c r="F9" s="419">
        <f t="shared" si="0"/>
        <v>0</v>
      </c>
      <c r="G9" s="420" t="s">
        <v>932</v>
      </c>
    </row>
    <row r="10" spans="1:7" ht="20">
      <c r="A10" s="422">
        <f t="shared" ref="A10:A11" si="1">A9+0.1</f>
        <v>1.4000000000000004</v>
      </c>
      <c r="B10" s="423" t="s">
        <v>933</v>
      </c>
      <c r="C10" s="418" t="s">
        <v>165</v>
      </c>
      <c r="D10" s="418">
        <v>2</v>
      </c>
      <c r="E10" s="419"/>
      <c r="F10" s="419">
        <f t="shared" si="0"/>
        <v>0</v>
      </c>
      <c r="G10" s="420" t="s">
        <v>930</v>
      </c>
    </row>
    <row r="11" spans="1:7" ht="60">
      <c r="A11" s="422">
        <f t="shared" si="1"/>
        <v>1.5000000000000004</v>
      </c>
      <c r="B11" s="423" t="s">
        <v>934</v>
      </c>
      <c r="C11" s="418" t="s">
        <v>935</v>
      </c>
      <c r="D11" s="418">
        <f>D9*1.5+(5*4)</f>
        <v>32</v>
      </c>
      <c r="E11" s="419"/>
      <c r="F11" s="419">
        <f t="shared" si="0"/>
        <v>0</v>
      </c>
      <c r="G11" s="420" t="s">
        <v>930</v>
      </c>
    </row>
    <row r="12" spans="1:7" ht="20">
      <c r="A12" s="418"/>
      <c r="B12" s="420"/>
      <c r="C12" s="418"/>
      <c r="D12" s="418"/>
      <c r="E12" s="419"/>
      <c r="F12" s="419"/>
      <c r="G12" s="420"/>
    </row>
    <row r="13" spans="1:7" ht="20">
      <c r="A13" s="416">
        <v>2</v>
      </c>
      <c r="B13" s="417" t="s">
        <v>936</v>
      </c>
      <c r="C13" s="418"/>
      <c r="D13" s="418"/>
      <c r="E13" s="419"/>
      <c r="F13" s="419"/>
      <c r="G13" s="420"/>
    </row>
    <row r="14" spans="1:7" ht="135" customHeight="1">
      <c r="A14" s="422">
        <f>A13+0.1</f>
        <v>2.1</v>
      </c>
      <c r="B14" s="423" t="s">
        <v>937</v>
      </c>
      <c r="C14" s="418" t="s">
        <v>165</v>
      </c>
      <c r="D14" s="418">
        <v>1</v>
      </c>
      <c r="E14" s="424"/>
      <c r="F14" s="419">
        <f t="shared" si="0"/>
        <v>0</v>
      </c>
      <c r="G14" s="420"/>
    </row>
    <row r="15" spans="1:7" ht="40">
      <c r="A15" s="422">
        <f>A14+0.1</f>
        <v>2.2000000000000002</v>
      </c>
      <c r="B15" s="423" t="s">
        <v>938</v>
      </c>
      <c r="C15" s="418" t="s">
        <v>165</v>
      </c>
      <c r="D15" s="418">
        <v>1</v>
      </c>
      <c r="E15" s="419"/>
      <c r="F15" s="419">
        <f t="shared" si="0"/>
        <v>0</v>
      </c>
      <c r="G15" s="420"/>
    </row>
    <row r="16" spans="1:7" ht="20">
      <c r="A16" s="422">
        <f>A15+0.1</f>
        <v>2.3000000000000003</v>
      </c>
      <c r="B16" s="423" t="s">
        <v>939</v>
      </c>
      <c r="C16" s="418" t="s">
        <v>165</v>
      </c>
      <c r="D16" s="418">
        <v>4</v>
      </c>
      <c r="E16" s="419"/>
      <c r="F16" s="419">
        <f t="shared" si="0"/>
        <v>0</v>
      </c>
      <c r="G16" s="420" t="s">
        <v>932</v>
      </c>
    </row>
    <row r="17" spans="1:7" ht="40">
      <c r="A17" s="422">
        <f t="shared" ref="A17" si="2">A16+0.1</f>
        <v>2.4000000000000004</v>
      </c>
      <c r="B17" s="423" t="s">
        <v>940</v>
      </c>
      <c r="C17" s="418" t="s">
        <v>935</v>
      </c>
      <c r="D17" s="418">
        <f>D16*1.5+(5*2)</f>
        <v>16</v>
      </c>
      <c r="E17" s="419"/>
      <c r="F17" s="419">
        <f t="shared" si="0"/>
        <v>0</v>
      </c>
      <c r="G17" s="420" t="s">
        <v>930</v>
      </c>
    </row>
    <row r="18" spans="1:7" ht="20">
      <c r="A18" s="422"/>
      <c r="B18" s="423"/>
      <c r="C18" s="418"/>
      <c r="D18" s="418"/>
      <c r="E18" s="419"/>
      <c r="F18" s="419"/>
      <c r="G18" s="420"/>
    </row>
    <row r="19" spans="1:7" ht="20">
      <c r="A19" s="416">
        <v>3</v>
      </c>
      <c r="B19" s="417" t="s">
        <v>941</v>
      </c>
      <c r="C19" s="418"/>
      <c r="D19" s="418"/>
      <c r="E19" s="419"/>
      <c r="F19" s="419"/>
      <c r="G19" s="420"/>
    </row>
    <row r="20" spans="1:7" ht="80">
      <c r="A20" s="422">
        <f>A19+0.1</f>
        <v>3.1</v>
      </c>
      <c r="B20" s="423" t="s">
        <v>928</v>
      </c>
      <c r="C20" s="418" t="s">
        <v>165</v>
      </c>
      <c r="D20" s="418">
        <v>1</v>
      </c>
      <c r="E20" s="424"/>
      <c r="F20" s="419">
        <f t="shared" ref="F20" si="3">E20*D20</f>
        <v>0</v>
      </c>
      <c r="G20" s="420"/>
    </row>
    <row r="21" spans="1:7" ht="20">
      <c r="A21" s="422">
        <f t="shared" ref="A21" si="4">A20+0.1</f>
        <v>3.2</v>
      </c>
      <c r="B21" s="423" t="s">
        <v>942</v>
      </c>
      <c r="C21" s="418" t="s">
        <v>165</v>
      </c>
      <c r="D21" s="418">
        <v>4</v>
      </c>
      <c r="E21" s="419"/>
      <c r="F21" s="419">
        <f t="shared" si="0"/>
        <v>0</v>
      </c>
      <c r="G21" s="420" t="s">
        <v>932</v>
      </c>
    </row>
    <row r="22" spans="1:7" ht="40">
      <c r="A22" s="422">
        <f>A21+0.1</f>
        <v>3.3000000000000003</v>
      </c>
      <c r="B22" s="423" t="s">
        <v>943</v>
      </c>
      <c r="C22" s="418" t="s">
        <v>935</v>
      </c>
      <c r="D22" s="418">
        <f>D21*1.8+(5*4)</f>
        <v>27.2</v>
      </c>
      <c r="E22" s="419"/>
      <c r="F22" s="419">
        <f t="shared" si="0"/>
        <v>0</v>
      </c>
      <c r="G22" s="420" t="s">
        <v>930</v>
      </c>
    </row>
    <row r="23" spans="1:7" ht="20">
      <c r="A23" s="422"/>
      <c r="B23" s="423"/>
      <c r="C23" s="418"/>
      <c r="D23" s="418"/>
      <c r="E23" s="419"/>
      <c r="F23" s="419"/>
      <c r="G23" s="420"/>
    </row>
    <row r="24" spans="1:7" ht="20">
      <c r="A24" s="416">
        <v>4</v>
      </c>
      <c r="B24" s="417" t="s">
        <v>944</v>
      </c>
      <c r="C24" s="418"/>
      <c r="D24" s="418"/>
      <c r="E24" s="419"/>
      <c r="F24" s="419"/>
      <c r="G24" s="420"/>
    </row>
    <row r="25" spans="1:7" ht="80">
      <c r="A25" s="422">
        <f>A24+0.1</f>
        <v>4.0999999999999996</v>
      </c>
      <c r="B25" s="420" t="s">
        <v>945</v>
      </c>
      <c r="C25" s="418" t="s">
        <v>165</v>
      </c>
      <c r="D25" s="418">
        <v>1</v>
      </c>
      <c r="E25" s="425"/>
      <c r="F25" s="419">
        <f t="shared" si="0"/>
        <v>0</v>
      </c>
      <c r="G25" s="420" t="s">
        <v>946</v>
      </c>
    </row>
    <row r="26" spans="1:7" ht="20">
      <c r="A26" s="422">
        <f t="shared" ref="A26:A29" si="5">A25+0.1</f>
        <v>4.1999999999999993</v>
      </c>
      <c r="B26" s="423" t="s">
        <v>947</v>
      </c>
      <c r="C26" s="418" t="s">
        <v>165</v>
      </c>
      <c r="D26" s="418">
        <v>8</v>
      </c>
      <c r="E26" s="419"/>
      <c r="F26" s="419">
        <f t="shared" si="0"/>
        <v>0</v>
      </c>
      <c r="G26" s="420" t="s">
        <v>932</v>
      </c>
    </row>
    <row r="27" spans="1:7" ht="80">
      <c r="A27" s="422">
        <f t="shared" si="5"/>
        <v>4.2999999999999989</v>
      </c>
      <c r="B27" s="423" t="s">
        <v>948</v>
      </c>
      <c r="C27" s="418" t="s">
        <v>41</v>
      </c>
      <c r="D27" s="418">
        <f>0</f>
        <v>0</v>
      </c>
      <c r="E27" s="419"/>
      <c r="F27" s="419">
        <f t="shared" si="0"/>
        <v>0</v>
      </c>
      <c r="G27" s="420" t="s">
        <v>930</v>
      </c>
    </row>
    <row r="28" spans="1:7" ht="60">
      <c r="A28" s="422">
        <f t="shared" si="5"/>
        <v>4.3999999999999986</v>
      </c>
      <c r="B28" s="423" t="s">
        <v>949</v>
      </c>
      <c r="C28" s="418" t="s">
        <v>41</v>
      </c>
      <c r="D28" s="418">
        <v>2</v>
      </c>
      <c r="E28" s="424"/>
      <c r="F28" s="419">
        <f t="shared" si="0"/>
        <v>0</v>
      </c>
      <c r="G28" s="420" t="s">
        <v>930</v>
      </c>
    </row>
    <row r="29" spans="1:7" ht="40">
      <c r="A29" s="422">
        <f t="shared" si="5"/>
        <v>4.4999999999999982</v>
      </c>
      <c r="B29" s="423" t="s">
        <v>943</v>
      </c>
      <c r="C29" s="418" t="s">
        <v>935</v>
      </c>
      <c r="D29" s="418">
        <f>D26*1.5+(5*4)</f>
        <v>32</v>
      </c>
      <c r="E29" s="419"/>
      <c r="F29" s="419">
        <f t="shared" si="0"/>
        <v>0</v>
      </c>
      <c r="G29" s="420" t="s">
        <v>930</v>
      </c>
    </row>
    <row r="30" spans="1:7" ht="20">
      <c r="A30" s="422"/>
      <c r="B30" s="423"/>
      <c r="C30" s="418"/>
      <c r="D30" s="418"/>
      <c r="E30" s="419"/>
      <c r="F30" s="419"/>
      <c r="G30" s="420"/>
    </row>
    <row r="31" spans="1:7" ht="20">
      <c r="A31" s="422"/>
      <c r="B31" s="423"/>
      <c r="C31" s="418"/>
      <c r="D31" s="418"/>
      <c r="E31" s="419"/>
      <c r="F31" s="419"/>
      <c r="G31" s="420"/>
    </row>
    <row r="32" spans="1:7" ht="120">
      <c r="A32" s="416">
        <v>5</v>
      </c>
      <c r="B32" s="417" t="s">
        <v>950</v>
      </c>
      <c r="C32" s="418"/>
      <c r="D32" s="418"/>
      <c r="E32" s="419"/>
      <c r="F32" s="419"/>
      <c r="G32" s="420"/>
    </row>
    <row r="33" spans="1:8" ht="20.5">
      <c r="A33" s="422">
        <f t="shared" ref="A33:A36" si="6">A32+0.1</f>
        <v>5.0999999999999996</v>
      </c>
      <c r="B33" s="426" t="s">
        <v>951</v>
      </c>
      <c r="C33" s="418" t="s">
        <v>952</v>
      </c>
      <c r="D33" s="418">
        <v>0</v>
      </c>
      <c r="E33" s="425"/>
      <c r="F33" s="419">
        <f t="shared" si="0"/>
        <v>0</v>
      </c>
      <c r="G33" s="420" t="s">
        <v>953</v>
      </c>
      <c r="H33" s="427"/>
    </row>
    <row r="34" spans="1:8" ht="20.5">
      <c r="A34" s="422">
        <f t="shared" si="6"/>
        <v>5.1999999999999993</v>
      </c>
      <c r="B34" s="426" t="s">
        <v>954</v>
      </c>
      <c r="C34" s="418" t="s">
        <v>952</v>
      </c>
      <c r="D34" s="418">
        <v>61</v>
      </c>
      <c r="E34" s="425"/>
      <c r="F34" s="419">
        <f t="shared" si="0"/>
        <v>0</v>
      </c>
      <c r="G34" s="420" t="s">
        <v>953</v>
      </c>
    </row>
    <row r="35" spans="1:8" ht="20.5">
      <c r="A35" s="422">
        <f t="shared" si="6"/>
        <v>5.2999999999999989</v>
      </c>
      <c r="B35" s="426" t="s">
        <v>955</v>
      </c>
      <c r="C35" s="418" t="s">
        <v>952</v>
      </c>
      <c r="D35" s="418">
        <v>122</v>
      </c>
      <c r="E35" s="425"/>
      <c r="F35" s="419">
        <f t="shared" si="0"/>
        <v>0</v>
      </c>
      <c r="G35" s="420" t="s">
        <v>953</v>
      </c>
    </row>
    <row r="36" spans="1:8" ht="20.5">
      <c r="A36" s="422">
        <f t="shared" si="6"/>
        <v>5.3999999999999986</v>
      </c>
      <c r="B36" s="426" t="s">
        <v>956</v>
      </c>
      <c r="C36" s="418" t="s">
        <v>952</v>
      </c>
      <c r="D36" s="418">
        <v>47</v>
      </c>
      <c r="E36" s="425"/>
      <c r="F36" s="419">
        <f t="shared" si="0"/>
        <v>0</v>
      </c>
      <c r="G36" s="420" t="s">
        <v>953</v>
      </c>
    </row>
    <row r="37" spans="1:8" ht="20.5">
      <c r="A37" s="422"/>
      <c r="B37" s="426"/>
      <c r="C37" s="418"/>
      <c r="D37" s="418"/>
      <c r="E37" s="419"/>
      <c r="F37" s="419"/>
      <c r="G37" s="420"/>
    </row>
    <row r="38" spans="1:8" ht="20">
      <c r="A38" s="416">
        <v>6</v>
      </c>
      <c r="B38" s="417" t="s">
        <v>957</v>
      </c>
      <c r="C38" s="418"/>
      <c r="D38" s="418"/>
      <c r="E38" s="419"/>
      <c r="F38" s="419"/>
      <c r="G38" s="420"/>
    </row>
    <row r="39" spans="1:8" ht="20.5">
      <c r="A39" s="422">
        <f>A38+0.1</f>
        <v>6.1</v>
      </c>
      <c r="B39" s="426" t="s">
        <v>958</v>
      </c>
      <c r="C39" s="418" t="s">
        <v>396</v>
      </c>
      <c r="D39" s="418">
        <v>4</v>
      </c>
      <c r="E39" s="419"/>
      <c r="F39" s="419">
        <f t="shared" ref="F39:F41" si="7">E39*D39</f>
        <v>0</v>
      </c>
      <c r="G39" s="420" t="s">
        <v>959</v>
      </c>
    </row>
    <row r="40" spans="1:8" ht="20.5">
      <c r="A40" s="422">
        <f t="shared" ref="A40:A41" si="8">A39+0.1</f>
        <v>6.1999999999999993</v>
      </c>
      <c r="B40" s="426" t="s">
        <v>960</v>
      </c>
      <c r="C40" s="418" t="s">
        <v>396</v>
      </c>
      <c r="D40" s="418">
        <v>4</v>
      </c>
      <c r="E40" s="419"/>
      <c r="F40" s="419">
        <f t="shared" si="7"/>
        <v>0</v>
      </c>
      <c r="G40" s="420" t="s">
        <v>959</v>
      </c>
    </row>
    <row r="41" spans="1:8" ht="20.5">
      <c r="A41" s="422">
        <f t="shared" si="8"/>
        <v>6.2999999999999989</v>
      </c>
      <c r="B41" s="426" t="s">
        <v>961</v>
      </c>
      <c r="C41" s="418" t="s">
        <v>396</v>
      </c>
      <c r="D41" s="418">
        <v>2</v>
      </c>
      <c r="E41" s="419"/>
      <c r="F41" s="419">
        <f t="shared" si="7"/>
        <v>0</v>
      </c>
      <c r="G41" s="420" t="s">
        <v>959</v>
      </c>
    </row>
    <row r="42" spans="1:8" ht="20.5">
      <c r="A42" s="422"/>
      <c r="B42" s="426"/>
      <c r="C42" s="418"/>
      <c r="D42" s="418"/>
      <c r="E42" s="419"/>
      <c r="F42" s="419"/>
      <c r="G42" s="420"/>
    </row>
    <row r="43" spans="1:8" ht="20">
      <c r="A43" s="416">
        <v>7</v>
      </c>
      <c r="B43" s="417" t="s">
        <v>962</v>
      </c>
      <c r="C43" s="418"/>
      <c r="D43" s="418"/>
      <c r="E43" s="419"/>
      <c r="F43" s="419"/>
      <c r="G43" s="420"/>
    </row>
    <row r="44" spans="1:8" ht="20.5">
      <c r="A44" s="422">
        <f>A43+0.1</f>
        <v>7.1</v>
      </c>
      <c r="B44" s="426" t="s">
        <v>963</v>
      </c>
      <c r="C44" s="418" t="s">
        <v>396</v>
      </c>
      <c r="D44" s="418">
        <v>1</v>
      </c>
      <c r="E44" s="419"/>
      <c r="F44" s="419">
        <f t="shared" ref="F44" si="9">E44*D44</f>
        <v>0</v>
      </c>
      <c r="G44" s="420" t="s">
        <v>930</v>
      </c>
    </row>
    <row r="45" spans="1:8" ht="20.5">
      <c r="A45" s="422"/>
      <c r="B45" s="426"/>
      <c r="C45" s="418"/>
      <c r="D45" s="418"/>
      <c r="E45" s="419"/>
      <c r="F45" s="419"/>
      <c r="G45" s="418"/>
    </row>
    <row r="46" spans="1:8" ht="20">
      <c r="A46" s="428"/>
      <c r="B46" s="429"/>
      <c r="C46" s="529" t="s">
        <v>717</v>
      </c>
      <c r="D46" s="530"/>
      <c r="E46" s="531"/>
      <c r="F46" s="430">
        <f>SUM(F4:F45)</f>
        <v>0</v>
      </c>
      <c r="G46" s="428"/>
    </row>
    <row r="47" spans="1:8" ht="20">
      <c r="A47" s="428"/>
      <c r="B47" s="429"/>
      <c r="C47" s="529" t="s">
        <v>964</v>
      </c>
      <c r="D47" s="530"/>
      <c r="E47" s="531"/>
      <c r="F47" s="431">
        <f>F46/100*18</f>
        <v>0</v>
      </c>
      <c r="G47" s="428"/>
    </row>
    <row r="48" spans="1:8" ht="20">
      <c r="A48" s="428"/>
      <c r="B48" s="429"/>
      <c r="C48" s="529" t="s">
        <v>965</v>
      </c>
      <c r="D48" s="530"/>
      <c r="E48" s="531"/>
      <c r="F48" s="430">
        <f>SUM(F46:F47)</f>
        <v>0</v>
      </c>
      <c r="G48" s="428"/>
    </row>
    <row r="49" spans="1:7" ht="20.5">
      <c r="A49" s="432"/>
      <c r="B49" s="432"/>
      <c r="C49" s="432"/>
      <c r="D49" s="432"/>
      <c r="E49" s="432"/>
      <c r="F49" s="432"/>
      <c r="G49" s="432"/>
    </row>
  </sheetData>
  <mergeCells count="5">
    <mergeCell ref="A1:G1"/>
    <mergeCell ref="C46:E46"/>
    <mergeCell ref="C47:E47"/>
    <mergeCell ref="C48:E48"/>
    <mergeCell ref="A2:G2"/>
  </mergeCells>
  <pageMargins left="0.70866141732283472" right="0.70866141732283472" top="0.74803149606299213" bottom="0.74803149606299213" header="0.31496062992125984" footer="0.31496062992125984"/>
  <pageSetup paperSize="9" scale="3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10</vt:i4>
      </vt:variant>
    </vt:vector>
  </HeadingPairs>
  <TitlesOfParts>
    <vt:vector size="22" baseType="lpstr">
      <vt:lpstr>Summary</vt:lpstr>
      <vt:lpstr>Civil and Interior</vt:lpstr>
      <vt:lpstr>Electrical and Fire</vt:lpstr>
      <vt:lpstr>MB</vt:lpstr>
      <vt:lpstr>PHE</vt:lpstr>
      <vt:lpstr>FIRE</vt:lpstr>
      <vt:lpstr>Low Side AC</vt:lpstr>
      <vt:lpstr>FAS</vt:lpstr>
      <vt:lpstr>CCTV ROOM</vt:lpstr>
      <vt:lpstr>Conference Room</vt:lpstr>
      <vt:lpstr>REST ALL ROOM</vt:lpstr>
      <vt:lpstr>MGPS - BOQ</vt:lpstr>
      <vt:lpstr>'Electrical and Fire'!Print_Area</vt:lpstr>
      <vt:lpstr>FIRE!Print_Area</vt:lpstr>
      <vt:lpstr>'Low Side AC'!Print_Area</vt:lpstr>
      <vt:lpstr>PHE!Print_Area</vt:lpstr>
      <vt:lpstr>'Conference Room'!Print_Titles</vt:lpstr>
      <vt:lpstr>'Electrical and Fire'!Print_Titles</vt:lpstr>
      <vt:lpstr>FIRE!Print_Titles</vt:lpstr>
      <vt:lpstr>'Low Side AC'!Print_Titles</vt:lpstr>
      <vt:lpstr>PHE!Print_Titles</vt:lpstr>
      <vt:lpstr>'REST ALL ROOM'!Print_Titles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Acrobat pc</dc:creator>
  <cp:lastModifiedBy>Narender Gaur</cp:lastModifiedBy>
  <cp:lastPrinted>2022-12-05T04:46:00Z</cp:lastPrinted>
  <dcterms:created xsi:type="dcterms:W3CDTF">2006-04-04T14:22:00Z</dcterms:created>
  <dcterms:modified xsi:type="dcterms:W3CDTF">2022-12-08T08:46:00Z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2m" linkTarget="Prop_2m">
    <vt:lpwstr>#REF!</vt:lpwstr>
  </property>
</Properties>
</file>